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ธุรการ64\ปพ.ต่าง ๆ\"/>
    </mc:Choice>
  </mc:AlternateContent>
  <xr:revisionPtr revIDLastSave="0" documentId="13_ncr:1_{D7B2B9AD-DE60-4001-9F67-104F322646B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ข้อมูลพื้นฐาน" sheetId="1" r:id="rId1"/>
    <sheet name="ปก" sheetId="2" r:id="rId2"/>
    <sheet name="ปพ.5" sheetId="3" r:id="rId3"/>
    <sheet name="สรุปคะแนน" sheetId="4" r:id="rId4"/>
    <sheet name="สรุปผลการเรียน" sheetId="5" r:id="rId5"/>
    <sheet name="พ.ค." sheetId="9" r:id="rId6"/>
    <sheet name="มิ.ย." sheetId="20" r:id="rId7"/>
    <sheet name="ก.ค." sheetId="22" r:id="rId8"/>
    <sheet name="ส.ค." sheetId="23" r:id="rId9"/>
    <sheet name="ก.ย." sheetId="24" r:id="rId10"/>
    <sheet name="ต.ค." sheetId="25" r:id="rId11"/>
    <sheet name="พ.ย." sheetId="26" r:id="rId12"/>
    <sheet name="ธ.ค." sheetId="27" r:id="rId13"/>
    <sheet name="ม.ค." sheetId="28" r:id="rId14"/>
    <sheet name="ก.พ." sheetId="29" r:id="rId15"/>
    <sheet name="มี.ค." sheetId="30" r:id="rId16"/>
    <sheet name="เม.ย." sheetId="6" r:id="rId17"/>
    <sheet name="สรุปการมาเรียน" sheetId="19" r:id="rId18"/>
  </sheets>
  <definedNames>
    <definedName name="_xlnm.Print_Area" localSheetId="16">'เม.ย.'!$A$1:$AJ$62</definedName>
    <definedName name="_xlnm.Print_Area" localSheetId="7">'ก.ค.'!$A$1:$AK$62</definedName>
    <definedName name="_xlnm.Print_Area" localSheetId="14">'ก.พ.'!$A$1:$AI$62</definedName>
    <definedName name="_xlnm.Print_Area" localSheetId="9">'ก.ย.'!$A$1:$AJ$62</definedName>
    <definedName name="_xlnm.Print_Area" localSheetId="0">ข้อมูลพื้นฐาน!$A$1:$B$15</definedName>
    <definedName name="_xlnm.Print_Area" localSheetId="10">'ต.ค.'!$A$1:$AK$62</definedName>
    <definedName name="_xlnm.Print_Area" localSheetId="12">'ธ.ค.'!$A$1:$AK$62</definedName>
    <definedName name="_xlnm.Print_Area" localSheetId="2">ปพ.5!$A$1:$CC$55</definedName>
    <definedName name="_xlnm.Print_Area" localSheetId="5">'พ.ค.'!$A$1:$AK$62</definedName>
    <definedName name="_xlnm.Print_Area" localSheetId="11">'พ.ย.'!$A$1:$AJ$62</definedName>
    <definedName name="_xlnm.Print_Area" localSheetId="13">'ม.ค.'!$A$1:$AK$62</definedName>
    <definedName name="_xlnm.Print_Area" localSheetId="6">'มิ.ย.'!$A$1:$AJ$62</definedName>
    <definedName name="_xlnm.Print_Area" localSheetId="15">'มี.ค.'!$A$1:$AK$62</definedName>
    <definedName name="_xlnm.Print_Area" localSheetId="8">'ส.ค.'!$A$1:$AK$62</definedName>
    <definedName name="_xlnm.Print_Area" localSheetId="17">สรุปการมาเรียน!$A$1:$P$54</definedName>
    <definedName name="_xlnm.Print_Area" localSheetId="4">สรุปผลการเรียน!$A$1:$I$47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7" i="3" l="1"/>
  <c r="B47" i="19" l="1"/>
  <c r="B48" i="19"/>
  <c r="B49" i="19"/>
  <c r="B50" i="19"/>
  <c r="B51" i="19"/>
  <c r="B52" i="19"/>
  <c r="B53" i="19"/>
  <c r="B54" i="19"/>
  <c r="A47" i="19"/>
  <c r="A48" i="19"/>
  <c r="A49" i="19"/>
  <c r="A50" i="19"/>
  <c r="A51" i="19"/>
  <c r="A52" i="19"/>
  <c r="A53" i="19"/>
  <c r="A54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T5" i="6"/>
  <c r="H60" i="6"/>
  <c r="G60" i="6"/>
  <c r="F60" i="6"/>
  <c r="E60" i="6"/>
  <c r="D60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AJ55" i="6"/>
  <c r="AI55" i="6"/>
  <c r="AH55" i="6"/>
  <c r="C55" i="6"/>
  <c r="B55" i="6"/>
  <c r="A55" i="6"/>
  <c r="AJ54" i="6"/>
  <c r="N54" i="19" s="1"/>
  <c r="AI54" i="6"/>
  <c r="AH54" i="6"/>
  <c r="C54" i="6"/>
  <c r="B54" i="6"/>
  <c r="A54" i="6"/>
  <c r="AJ53" i="6"/>
  <c r="N53" i="19" s="1"/>
  <c r="AI53" i="6"/>
  <c r="AH53" i="6"/>
  <c r="C53" i="6"/>
  <c r="B53" i="6"/>
  <c r="A53" i="6"/>
  <c r="AJ52" i="6"/>
  <c r="N52" i="19" s="1"/>
  <c r="AI52" i="6"/>
  <c r="AH52" i="6"/>
  <c r="C52" i="6"/>
  <c r="B52" i="6"/>
  <c r="A52" i="6"/>
  <c r="AJ51" i="6"/>
  <c r="N51" i="19" s="1"/>
  <c r="AI51" i="6"/>
  <c r="AH51" i="6"/>
  <c r="C51" i="6"/>
  <c r="B51" i="6"/>
  <c r="A51" i="6"/>
  <c r="AJ50" i="6"/>
  <c r="N50" i="19" s="1"/>
  <c r="AI50" i="6"/>
  <c r="AH50" i="6"/>
  <c r="C50" i="6"/>
  <c r="B50" i="6"/>
  <c r="A50" i="6"/>
  <c r="AJ49" i="6"/>
  <c r="N49" i="19" s="1"/>
  <c r="AI49" i="6"/>
  <c r="AH49" i="6"/>
  <c r="C49" i="6"/>
  <c r="B49" i="6"/>
  <c r="A49" i="6"/>
  <c r="AJ48" i="6"/>
  <c r="N48" i="19" s="1"/>
  <c r="AI48" i="6"/>
  <c r="AH48" i="6"/>
  <c r="C48" i="6"/>
  <c r="B48" i="6"/>
  <c r="A48" i="6"/>
  <c r="AJ47" i="6"/>
  <c r="N47" i="19" s="1"/>
  <c r="AI47" i="6"/>
  <c r="AH47" i="6"/>
  <c r="C47" i="6"/>
  <c r="B47" i="6"/>
  <c r="A47" i="6"/>
  <c r="AJ46" i="6"/>
  <c r="N46" i="19" s="1"/>
  <c r="AI46" i="6"/>
  <c r="AH46" i="6"/>
  <c r="C46" i="6"/>
  <c r="B46" i="6"/>
  <c r="A46" i="6"/>
  <c r="AJ45" i="6"/>
  <c r="N45" i="19" s="1"/>
  <c r="AI45" i="6"/>
  <c r="AH45" i="6"/>
  <c r="C45" i="6"/>
  <c r="B45" i="6"/>
  <c r="A45" i="6"/>
  <c r="AJ44" i="6"/>
  <c r="N44" i="19" s="1"/>
  <c r="AI44" i="6"/>
  <c r="AH44" i="6"/>
  <c r="C44" i="6"/>
  <c r="B44" i="6"/>
  <c r="A44" i="6"/>
  <c r="AJ43" i="6"/>
  <c r="N43" i="19" s="1"/>
  <c r="AI43" i="6"/>
  <c r="AH43" i="6"/>
  <c r="C43" i="6"/>
  <c r="B43" i="6"/>
  <c r="A43" i="6"/>
  <c r="AJ42" i="6"/>
  <c r="N42" i="19" s="1"/>
  <c r="AI42" i="6"/>
  <c r="AH42" i="6"/>
  <c r="C42" i="6"/>
  <c r="B42" i="6"/>
  <c r="A42" i="6"/>
  <c r="AJ41" i="6"/>
  <c r="N41" i="19" s="1"/>
  <c r="AI41" i="6"/>
  <c r="AH41" i="6"/>
  <c r="C41" i="6"/>
  <c r="B41" i="6"/>
  <c r="A41" i="6"/>
  <c r="AJ40" i="6"/>
  <c r="N40" i="19" s="1"/>
  <c r="AI40" i="6"/>
  <c r="AH40" i="6"/>
  <c r="C40" i="6"/>
  <c r="B40" i="6"/>
  <c r="A40" i="6"/>
  <c r="AJ39" i="6"/>
  <c r="N39" i="19" s="1"/>
  <c r="AI39" i="6"/>
  <c r="AH39" i="6"/>
  <c r="C39" i="6"/>
  <c r="B39" i="6"/>
  <c r="A39" i="6"/>
  <c r="AJ38" i="6"/>
  <c r="N38" i="19" s="1"/>
  <c r="AI38" i="6"/>
  <c r="AH38" i="6"/>
  <c r="C38" i="6"/>
  <c r="B38" i="6"/>
  <c r="A38" i="6"/>
  <c r="AJ37" i="6"/>
  <c r="N37" i="19" s="1"/>
  <c r="AI37" i="6"/>
  <c r="AH37" i="6"/>
  <c r="C37" i="6"/>
  <c r="B37" i="6"/>
  <c r="A37" i="6"/>
  <c r="AJ36" i="6"/>
  <c r="N36" i="19" s="1"/>
  <c r="AI36" i="6"/>
  <c r="AH36" i="6"/>
  <c r="C36" i="6"/>
  <c r="B36" i="6"/>
  <c r="A36" i="6"/>
  <c r="AJ35" i="6"/>
  <c r="N35" i="19" s="1"/>
  <c r="AI35" i="6"/>
  <c r="AH35" i="6"/>
  <c r="C35" i="6"/>
  <c r="B35" i="6"/>
  <c r="A35" i="6"/>
  <c r="AJ34" i="6"/>
  <c r="N34" i="19" s="1"/>
  <c r="AI34" i="6"/>
  <c r="AH34" i="6"/>
  <c r="C34" i="6"/>
  <c r="B34" i="6"/>
  <c r="A34" i="6"/>
  <c r="AJ33" i="6"/>
  <c r="N33" i="19" s="1"/>
  <c r="AI33" i="6"/>
  <c r="AH33" i="6"/>
  <c r="C33" i="6"/>
  <c r="B33" i="6"/>
  <c r="A33" i="6"/>
  <c r="AJ32" i="6"/>
  <c r="N32" i="19" s="1"/>
  <c r="AI32" i="6"/>
  <c r="AH32" i="6"/>
  <c r="C32" i="6"/>
  <c r="B32" i="6"/>
  <c r="A32" i="6"/>
  <c r="AJ31" i="6"/>
  <c r="N31" i="19" s="1"/>
  <c r="AI31" i="6"/>
  <c r="AH31" i="6"/>
  <c r="C31" i="6"/>
  <c r="B31" i="6"/>
  <c r="A31" i="6"/>
  <c r="AJ30" i="6"/>
  <c r="N30" i="19" s="1"/>
  <c r="AI30" i="6"/>
  <c r="AH30" i="6"/>
  <c r="C30" i="6"/>
  <c r="B30" i="6"/>
  <c r="A30" i="6"/>
  <c r="AJ29" i="6"/>
  <c r="N29" i="19" s="1"/>
  <c r="AI29" i="6"/>
  <c r="AH29" i="6"/>
  <c r="C29" i="6"/>
  <c r="B29" i="6"/>
  <c r="A29" i="6"/>
  <c r="AJ28" i="6"/>
  <c r="N28" i="19" s="1"/>
  <c r="AI28" i="6"/>
  <c r="AH28" i="6"/>
  <c r="C28" i="6"/>
  <c r="B28" i="6"/>
  <c r="A28" i="6"/>
  <c r="AJ27" i="6"/>
  <c r="N27" i="19" s="1"/>
  <c r="AI27" i="6"/>
  <c r="AH27" i="6"/>
  <c r="C27" i="6"/>
  <c r="B27" i="6"/>
  <c r="A27" i="6"/>
  <c r="AJ26" i="6"/>
  <c r="N26" i="19" s="1"/>
  <c r="AI26" i="6"/>
  <c r="AH26" i="6"/>
  <c r="C26" i="6"/>
  <c r="B26" i="6"/>
  <c r="A26" i="6"/>
  <c r="AJ25" i="6"/>
  <c r="N25" i="19" s="1"/>
  <c r="AI25" i="6"/>
  <c r="AH25" i="6"/>
  <c r="C25" i="6"/>
  <c r="B25" i="6"/>
  <c r="A25" i="6"/>
  <c r="AJ24" i="6"/>
  <c r="N24" i="19" s="1"/>
  <c r="AI24" i="6"/>
  <c r="AH24" i="6"/>
  <c r="C24" i="6"/>
  <c r="B24" i="6"/>
  <c r="A24" i="6"/>
  <c r="AJ23" i="6"/>
  <c r="N23" i="19" s="1"/>
  <c r="AI23" i="6"/>
  <c r="AH23" i="6"/>
  <c r="C23" i="6"/>
  <c r="B23" i="6"/>
  <c r="A23" i="6"/>
  <c r="AJ22" i="6"/>
  <c r="N22" i="19" s="1"/>
  <c r="AI22" i="6"/>
  <c r="AH22" i="6"/>
  <c r="C22" i="6"/>
  <c r="B22" i="6"/>
  <c r="A22" i="6"/>
  <c r="AJ21" i="6"/>
  <c r="N21" i="19" s="1"/>
  <c r="AI21" i="6"/>
  <c r="AH21" i="6"/>
  <c r="C21" i="6"/>
  <c r="B21" i="6"/>
  <c r="A21" i="6"/>
  <c r="AJ20" i="6"/>
  <c r="N20" i="19" s="1"/>
  <c r="AI20" i="6"/>
  <c r="AH20" i="6"/>
  <c r="C20" i="6"/>
  <c r="B20" i="6"/>
  <c r="A20" i="6"/>
  <c r="AJ19" i="6"/>
  <c r="N19" i="19" s="1"/>
  <c r="AI19" i="6"/>
  <c r="AH19" i="6"/>
  <c r="C19" i="6"/>
  <c r="B19" i="6"/>
  <c r="A19" i="6"/>
  <c r="AJ18" i="6"/>
  <c r="N18" i="19" s="1"/>
  <c r="AI18" i="6"/>
  <c r="AH18" i="6"/>
  <c r="C18" i="6"/>
  <c r="B18" i="6"/>
  <c r="A18" i="6"/>
  <c r="AJ17" i="6"/>
  <c r="N17" i="19" s="1"/>
  <c r="AI17" i="6"/>
  <c r="AH17" i="6"/>
  <c r="C17" i="6"/>
  <c r="B17" i="6"/>
  <c r="A17" i="6"/>
  <c r="AJ16" i="6"/>
  <c r="N16" i="19" s="1"/>
  <c r="AI16" i="6"/>
  <c r="AH16" i="6"/>
  <c r="C16" i="6"/>
  <c r="B16" i="6"/>
  <c r="A16" i="6"/>
  <c r="AJ15" i="6"/>
  <c r="N15" i="19" s="1"/>
  <c r="AI15" i="6"/>
  <c r="AH15" i="6"/>
  <c r="C15" i="6"/>
  <c r="B15" i="6"/>
  <c r="A15" i="6"/>
  <c r="AJ14" i="6"/>
  <c r="N14" i="19" s="1"/>
  <c r="AI14" i="6"/>
  <c r="AH14" i="6"/>
  <c r="C14" i="6"/>
  <c r="B14" i="6"/>
  <c r="A14" i="6"/>
  <c r="AJ13" i="6"/>
  <c r="N13" i="19" s="1"/>
  <c r="AI13" i="6"/>
  <c r="AH13" i="6"/>
  <c r="C13" i="6"/>
  <c r="B13" i="6"/>
  <c r="A13" i="6"/>
  <c r="AJ12" i="6"/>
  <c r="N12" i="19" s="1"/>
  <c r="AI12" i="6"/>
  <c r="AH12" i="6"/>
  <c r="C12" i="6"/>
  <c r="B12" i="6"/>
  <c r="A12" i="6"/>
  <c r="AJ11" i="6"/>
  <c r="N11" i="19" s="1"/>
  <c r="AI11" i="6"/>
  <c r="AH11" i="6"/>
  <c r="C11" i="6"/>
  <c r="B11" i="6"/>
  <c r="A11" i="6"/>
  <c r="AJ10" i="6"/>
  <c r="N10" i="19" s="1"/>
  <c r="AI10" i="6"/>
  <c r="AH10" i="6"/>
  <c r="C10" i="6"/>
  <c r="B10" i="6"/>
  <c r="A10" i="6"/>
  <c r="G4" i="6"/>
  <c r="A4" i="6"/>
  <c r="A3" i="6"/>
  <c r="AK51" i="30"/>
  <c r="AK52" i="30"/>
  <c r="AK53" i="30"/>
  <c r="AK54" i="30"/>
  <c r="AK55" i="30"/>
  <c r="AJ51" i="30"/>
  <c r="AJ52" i="30"/>
  <c r="AJ53" i="30"/>
  <c r="AJ54" i="30"/>
  <c r="AJ55" i="30"/>
  <c r="AI51" i="30"/>
  <c r="AI52" i="30"/>
  <c r="AI53" i="30"/>
  <c r="AI54" i="30"/>
  <c r="AI55" i="30"/>
  <c r="C51" i="30"/>
  <c r="C52" i="30"/>
  <c r="C53" i="30"/>
  <c r="C54" i="30"/>
  <c r="C55" i="30"/>
  <c r="B51" i="30"/>
  <c r="B52" i="30"/>
  <c r="B53" i="30"/>
  <c r="B54" i="30"/>
  <c r="B55" i="30"/>
  <c r="A51" i="30"/>
  <c r="A52" i="30"/>
  <c r="A53" i="30"/>
  <c r="A54" i="30"/>
  <c r="A55" i="30"/>
  <c r="C51" i="29"/>
  <c r="C52" i="29"/>
  <c r="C53" i="29"/>
  <c r="C54" i="29"/>
  <c r="C55" i="29"/>
  <c r="B51" i="29"/>
  <c r="B52" i="29"/>
  <c r="B53" i="29"/>
  <c r="B54" i="29"/>
  <c r="B55" i="29"/>
  <c r="A51" i="29"/>
  <c r="A52" i="29"/>
  <c r="A53" i="29"/>
  <c r="A54" i="29"/>
  <c r="A55" i="29"/>
  <c r="AI51" i="29"/>
  <c r="AI52" i="29"/>
  <c r="AI53" i="29"/>
  <c r="AI54" i="29"/>
  <c r="AI55" i="29"/>
  <c r="AH51" i="29"/>
  <c r="AH52" i="29"/>
  <c r="AH53" i="29"/>
  <c r="AH54" i="29"/>
  <c r="AH55" i="29"/>
  <c r="AG51" i="29"/>
  <c r="AG52" i="29"/>
  <c r="AG53" i="29"/>
  <c r="AG54" i="29"/>
  <c r="AG55" i="29"/>
  <c r="AK51" i="28"/>
  <c r="AK52" i="28"/>
  <c r="AK53" i="28"/>
  <c r="AK54" i="28"/>
  <c r="AK55" i="28"/>
  <c r="AJ51" i="28"/>
  <c r="AJ52" i="28"/>
  <c r="AJ53" i="28"/>
  <c r="AJ54" i="28"/>
  <c r="AJ55" i="28"/>
  <c r="AI51" i="28"/>
  <c r="AI52" i="28"/>
  <c r="AI53" i="28"/>
  <c r="AI54" i="28"/>
  <c r="AI55" i="28"/>
  <c r="C50" i="28"/>
  <c r="C51" i="28"/>
  <c r="C52" i="28"/>
  <c r="C53" i="28"/>
  <c r="C54" i="28"/>
  <c r="C55" i="28"/>
  <c r="B50" i="28"/>
  <c r="B51" i="28"/>
  <c r="B52" i="28"/>
  <c r="B53" i="28"/>
  <c r="B54" i="28"/>
  <c r="B55" i="28"/>
  <c r="A50" i="28"/>
  <c r="A51" i="28"/>
  <c r="A52" i="28"/>
  <c r="A53" i="28"/>
  <c r="A54" i="28"/>
  <c r="A55" i="28"/>
  <c r="AK51" i="27"/>
  <c r="AK52" i="27"/>
  <c r="AK53" i="27"/>
  <c r="AK54" i="27"/>
  <c r="AK55" i="27"/>
  <c r="AJ51" i="27"/>
  <c r="AJ52" i="27"/>
  <c r="AJ53" i="27"/>
  <c r="AJ54" i="27"/>
  <c r="AJ55" i="27"/>
  <c r="AI51" i="27"/>
  <c r="AI52" i="27"/>
  <c r="AI53" i="27"/>
  <c r="AI54" i="27"/>
  <c r="AI55" i="27"/>
  <c r="C51" i="27"/>
  <c r="C52" i="27"/>
  <c r="C53" i="27"/>
  <c r="C54" i="27"/>
  <c r="C55" i="27"/>
  <c r="B51" i="27"/>
  <c r="B52" i="27"/>
  <c r="B53" i="27"/>
  <c r="B54" i="27"/>
  <c r="B55" i="27"/>
  <c r="A51" i="27"/>
  <c r="A52" i="27"/>
  <c r="A53" i="27"/>
  <c r="A54" i="27"/>
  <c r="A55" i="27"/>
  <c r="AJ52" i="26"/>
  <c r="AJ53" i="26"/>
  <c r="AJ54" i="26"/>
  <c r="AJ55" i="26"/>
  <c r="AI52" i="26"/>
  <c r="AI53" i="26"/>
  <c r="AI54" i="26"/>
  <c r="AI55" i="26"/>
  <c r="AH52" i="26"/>
  <c r="AH53" i="26"/>
  <c r="AH54" i="26"/>
  <c r="AH55" i="26"/>
  <c r="C52" i="26"/>
  <c r="C53" i="26"/>
  <c r="C54" i="26"/>
  <c r="C55" i="26"/>
  <c r="B52" i="26"/>
  <c r="B53" i="26"/>
  <c r="B54" i="26"/>
  <c r="B55" i="26"/>
  <c r="A52" i="26"/>
  <c r="A53" i="26"/>
  <c r="A54" i="26"/>
  <c r="A55" i="26"/>
  <c r="AK50" i="25"/>
  <c r="AK51" i="25"/>
  <c r="AK52" i="25"/>
  <c r="AK53" i="25"/>
  <c r="AK54" i="25"/>
  <c r="AK55" i="25"/>
  <c r="AJ50" i="25"/>
  <c r="AJ51" i="25"/>
  <c r="AJ52" i="25"/>
  <c r="AJ53" i="25"/>
  <c r="AJ54" i="25"/>
  <c r="AJ55" i="25"/>
  <c r="AI52" i="25"/>
  <c r="AI53" i="25"/>
  <c r="AI54" i="25"/>
  <c r="AI55" i="25"/>
  <c r="C52" i="25"/>
  <c r="C53" i="25"/>
  <c r="C54" i="25"/>
  <c r="C55" i="25"/>
  <c r="B52" i="25"/>
  <c r="B53" i="25"/>
  <c r="B54" i="25"/>
  <c r="B55" i="25"/>
  <c r="A52" i="25"/>
  <c r="A53" i="25"/>
  <c r="A54" i="25"/>
  <c r="A55" i="25"/>
  <c r="AJ51" i="24"/>
  <c r="AJ52" i="24"/>
  <c r="AJ53" i="24"/>
  <c r="AJ54" i="24"/>
  <c r="AJ55" i="24"/>
  <c r="AI51" i="24"/>
  <c r="AI52" i="24"/>
  <c r="AI53" i="24"/>
  <c r="AI54" i="24"/>
  <c r="AI55" i="24"/>
  <c r="AH51" i="24"/>
  <c r="AH52" i="24"/>
  <c r="AH53" i="24"/>
  <c r="AH54" i="24"/>
  <c r="AH55" i="24"/>
  <c r="C51" i="24"/>
  <c r="C52" i="24"/>
  <c r="C53" i="24"/>
  <c r="C54" i="24"/>
  <c r="C55" i="24"/>
  <c r="B51" i="24"/>
  <c r="B52" i="24"/>
  <c r="B53" i="24"/>
  <c r="B54" i="24"/>
  <c r="B55" i="24"/>
  <c r="A51" i="24"/>
  <c r="A52" i="24"/>
  <c r="A53" i="24"/>
  <c r="A54" i="24"/>
  <c r="A55" i="24"/>
  <c r="AK51" i="23"/>
  <c r="AK52" i="23"/>
  <c r="AK53" i="23"/>
  <c r="AK54" i="23"/>
  <c r="AK55" i="23"/>
  <c r="AJ51" i="23"/>
  <c r="AJ52" i="23"/>
  <c r="AJ53" i="23"/>
  <c r="AJ54" i="23"/>
  <c r="AJ55" i="23"/>
  <c r="AI51" i="23"/>
  <c r="AI52" i="23"/>
  <c r="AI53" i="23"/>
  <c r="AI54" i="23"/>
  <c r="AI55" i="23"/>
  <c r="C51" i="23"/>
  <c r="C52" i="23"/>
  <c r="C53" i="23"/>
  <c r="C54" i="23"/>
  <c r="C55" i="23"/>
  <c r="B51" i="23"/>
  <c r="B52" i="23"/>
  <c r="B53" i="23"/>
  <c r="B54" i="23"/>
  <c r="B55" i="23"/>
  <c r="A51" i="23"/>
  <c r="A52" i="23"/>
  <c r="A53" i="23"/>
  <c r="A54" i="23"/>
  <c r="A55" i="23"/>
  <c r="AK52" i="22"/>
  <c r="AK53" i="22"/>
  <c r="AK54" i="22"/>
  <c r="AK55" i="22"/>
  <c r="AJ52" i="22"/>
  <c r="AJ53" i="22"/>
  <c r="AJ54" i="22"/>
  <c r="AJ55" i="22"/>
  <c r="AI52" i="22"/>
  <c r="AI53" i="22"/>
  <c r="AI54" i="22"/>
  <c r="AI55" i="22"/>
  <c r="AJ52" i="20"/>
  <c r="AJ53" i="20"/>
  <c r="AJ54" i="20"/>
  <c r="AJ55" i="20"/>
  <c r="AI52" i="20"/>
  <c r="AI53" i="20"/>
  <c r="AI54" i="20"/>
  <c r="AI55" i="20"/>
  <c r="AH52" i="20"/>
  <c r="AH53" i="20"/>
  <c r="AH54" i="20"/>
  <c r="AH55" i="20"/>
  <c r="C52" i="20"/>
  <c r="C53" i="20"/>
  <c r="C54" i="20"/>
  <c r="C55" i="20"/>
  <c r="B52" i="20"/>
  <c r="B53" i="20"/>
  <c r="B54" i="20"/>
  <c r="B55" i="20"/>
  <c r="A52" i="20"/>
  <c r="A53" i="20"/>
  <c r="A54" i="20"/>
  <c r="A55" i="20"/>
  <c r="D60" i="20"/>
  <c r="I60" i="20" s="1"/>
  <c r="H60" i="20"/>
  <c r="G60" i="20"/>
  <c r="F60" i="20"/>
  <c r="E60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AJ51" i="20"/>
  <c r="AI51" i="20"/>
  <c r="AH51" i="20"/>
  <c r="C51" i="20"/>
  <c r="B51" i="20"/>
  <c r="A51" i="20"/>
  <c r="AK52" i="9"/>
  <c r="AK53" i="9"/>
  <c r="AK54" i="9"/>
  <c r="AK55" i="9"/>
  <c r="AJ52" i="9"/>
  <c r="AJ53" i="9"/>
  <c r="AJ54" i="9"/>
  <c r="AJ55" i="9"/>
  <c r="AI52" i="9"/>
  <c r="AI53" i="9"/>
  <c r="AI54" i="9"/>
  <c r="AI55" i="9"/>
  <c r="C51" i="9"/>
  <c r="C52" i="9"/>
  <c r="C53" i="9"/>
  <c r="C54" i="9"/>
  <c r="C55" i="9"/>
  <c r="B50" i="9"/>
  <c r="B51" i="9"/>
  <c r="B52" i="9"/>
  <c r="B53" i="9"/>
  <c r="B54" i="9"/>
  <c r="B55" i="9"/>
  <c r="A50" i="9"/>
  <c r="A51" i="9"/>
  <c r="A52" i="9"/>
  <c r="A53" i="9"/>
  <c r="A54" i="9"/>
  <c r="A55" i="9"/>
  <c r="I60" i="6" l="1"/>
  <c r="N9" i="19" s="1"/>
  <c r="AI44" i="3" l="1"/>
  <c r="AJ44" i="3" s="1"/>
  <c r="AI45" i="3"/>
  <c r="AJ45" i="3" s="1"/>
  <c r="AI46" i="3"/>
  <c r="AJ46" i="3" s="1"/>
  <c r="AI47" i="3"/>
  <c r="AJ47" i="3" s="1"/>
  <c r="AI48" i="3"/>
  <c r="AJ48" i="3" s="1"/>
  <c r="AI49" i="3"/>
  <c r="AJ49" i="3" s="1"/>
  <c r="AI50" i="3"/>
  <c r="AJ50" i="3" s="1"/>
  <c r="AI51" i="3"/>
  <c r="AJ51" i="3" s="1"/>
  <c r="AI52" i="3"/>
  <c r="AJ52" i="3" s="1"/>
  <c r="AI53" i="3"/>
  <c r="AJ53" i="3" s="1"/>
  <c r="AI54" i="3"/>
  <c r="AJ54" i="3" s="1"/>
  <c r="AI55" i="3"/>
  <c r="AJ55" i="3" s="1"/>
  <c r="Q7" i="3" l="1"/>
  <c r="AE6" i="3" l="1"/>
  <c r="S7" i="3"/>
  <c r="I8" i="4" l="1"/>
  <c r="H8" i="4"/>
  <c r="F8" i="4"/>
  <c r="J8" i="4" l="1"/>
  <c r="A3" i="30"/>
  <c r="A3" i="29"/>
  <c r="A3" i="28"/>
  <c r="A3" i="27"/>
  <c r="A3" i="26"/>
  <c r="A3" i="25"/>
  <c r="A3" i="24"/>
  <c r="A3" i="23"/>
  <c r="A3" i="22"/>
  <c r="A3" i="20"/>
  <c r="A3" i="9"/>
  <c r="M54" i="19"/>
  <c r="E1" i="3" l="1"/>
  <c r="AK12" i="30" l="1"/>
  <c r="AJ42" i="20" l="1"/>
  <c r="E29" i="3" l="1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G4" i="30" l="1"/>
  <c r="A4" i="30"/>
  <c r="G4" i="29"/>
  <c r="A4" i="29"/>
  <c r="G4" i="28"/>
  <c r="A4" i="28"/>
  <c r="G4" i="27"/>
  <c r="A4" i="27"/>
  <c r="G4" i="26"/>
  <c r="A4" i="26"/>
  <c r="G4" i="25"/>
  <c r="A4" i="25"/>
  <c r="G4" i="24"/>
  <c r="A4" i="24"/>
  <c r="G4" i="23"/>
  <c r="A4" i="23"/>
  <c r="G4" i="22"/>
  <c r="A4" i="22"/>
  <c r="G4" i="20"/>
  <c r="A4" i="20"/>
  <c r="G4" i="9"/>
  <c r="A4" i="9"/>
  <c r="L54" i="19" l="1"/>
  <c r="K54" i="19"/>
  <c r="J54" i="19"/>
  <c r="I54" i="19"/>
  <c r="H54" i="19"/>
  <c r="G54" i="19"/>
  <c r="F54" i="19"/>
  <c r="E54" i="19"/>
  <c r="D54" i="19"/>
  <c r="H60" i="30"/>
  <c r="G60" i="30"/>
  <c r="F60" i="30"/>
  <c r="E60" i="30"/>
  <c r="D60" i="30"/>
  <c r="AH58" i="30"/>
  <c r="AG58" i="30"/>
  <c r="AF58" i="30"/>
  <c r="AE58" i="30"/>
  <c r="AD58" i="30"/>
  <c r="AC58" i="30"/>
  <c r="AB58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AH56" i="30"/>
  <c r="AG56" i="30"/>
  <c r="AF56" i="30"/>
  <c r="AE56" i="30"/>
  <c r="AD56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M53" i="19"/>
  <c r="M52" i="19"/>
  <c r="M51" i="19"/>
  <c r="AK50" i="30"/>
  <c r="M50" i="19" s="1"/>
  <c r="AJ50" i="30"/>
  <c r="AI50" i="30"/>
  <c r="C50" i="30"/>
  <c r="B50" i="30"/>
  <c r="A50" i="30"/>
  <c r="AK49" i="30"/>
  <c r="M49" i="19" s="1"/>
  <c r="AJ49" i="30"/>
  <c r="AI49" i="30"/>
  <c r="C49" i="30"/>
  <c r="B49" i="30"/>
  <c r="A49" i="30"/>
  <c r="AK48" i="30"/>
  <c r="M48" i="19" s="1"/>
  <c r="AJ48" i="30"/>
  <c r="AI48" i="30"/>
  <c r="C48" i="30"/>
  <c r="B48" i="30"/>
  <c r="A48" i="30"/>
  <c r="AK47" i="30"/>
  <c r="M47" i="19" s="1"/>
  <c r="AJ47" i="30"/>
  <c r="AI47" i="30"/>
  <c r="C47" i="30"/>
  <c r="B47" i="30"/>
  <c r="A47" i="30"/>
  <c r="AK46" i="30"/>
  <c r="M46" i="19" s="1"/>
  <c r="AJ46" i="30"/>
  <c r="AI46" i="30"/>
  <c r="C46" i="30"/>
  <c r="B46" i="30"/>
  <c r="A46" i="30"/>
  <c r="AK45" i="30"/>
  <c r="M45" i="19" s="1"/>
  <c r="AJ45" i="30"/>
  <c r="AI45" i="30"/>
  <c r="C45" i="30"/>
  <c r="B45" i="30"/>
  <c r="A45" i="30"/>
  <c r="AK44" i="30"/>
  <c r="M44" i="19" s="1"/>
  <c r="AJ44" i="30"/>
  <c r="AI44" i="30"/>
  <c r="C44" i="30"/>
  <c r="B44" i="30"/>
  <c r="A44" i="30"/>
  <c r="AK43" i="30"/>
  <c r="M43" i="19" s="1"/>
  <c r="AJ43" i="30"/>
  <c r="AI43" i="30"/>
  <c r="C43" i="30"/>
  <c r="B43" i="30"/>
  <c r="A43" i="30"/>
  <c r="AK42" i="30"/>
  <c r="M42" i="19" s="1"/>
  <c r="AJ42" i="30"/>
  <c r="AI42" i="30"/>
  <c r="C42" i="30"/>
  <c r="B42" i="30"/>
  <c r="A42" i="30"/>
  <c r="AK41" i="30"/>
  <c r="M41" i="19" s="1"/>
  <c r="AJ41" i="30"/>
  <c r="AI41" i="30"/>
  <c r="C41" i="30"/>
  <c r="B41" i="30"/>
  <c r="A41" i="30"/>
  <c r="AK40" i="30"/>
  <c r="M40" i="19" s="1"/>
  <c r="AJ40" i="30"/>
  <c r="AI40" i="30"/>
  <c r="C40" i="30"/>
  <c r="B40" i="30"/>
  <c r="A40" i="30"/>
  <c r="AK39" i="30"/>
  <c r="M39" i="19" s="1"/>
  <c r="AJ39" i="30"/>
  <c r="AI39" i="30"/>
  <c r="C39" i="30"/>
  <c r="B39" i="30"/>
  <c r="A39" i="30"/>
  <c r="AK38" i="30"/>
  <c r="M38" i="19" s="1"/>
  <c r="AJ38" i="30"/>
  <c r="AI38" i="30"/>
  <c r="C38" i="30"/>
  <c r="B38" i="30"/>
  <c r="A38" i="30"/>
  <c r="AK37" i="30"/>
  <c r="M37" i="19" s="1"/>
  <c r="AJ37" i="30"/>
  <c r="AI37" i="30"/>
  <c r="C37" i="30"/>
  <c r="B37" i="30"/>
  <c r="A37" i="30"/>
  <c r="AK36" i="30"/>
  <c r="M36" i="19" s="1"/>
  <c r="AJ36" i="30"/>
  <c r="AI36" i="30"/>
  <c r="C36" i="30"/>
  <c r="B36" i="30"/>
  <c r="A36" i="30"/>
  <c r="AK35" i="30"/>
  <c r="M35" i="19" s="1"/>
  <c r="AJ35" i="30"/>
  <c r="AI35" i="30"/>
  <c r="C35" i="30"/>
  <c r="B35" i="30"/>
  <c r="A35" i="30"/>
  <c r="AK34" i="30"/>
  <c r="M34" i="19" s="1"/>
  <c r="AJ34" i="30"/>
  <c r="AI34" i="30"/>
  <c r="C34" i="30"/>
  <c r="B34" i="30"/>
  <c r="A34" i="30"/>
  <c r="AK33" i="30"/>
  <c r="M33" i="19" s="1"/>
  <c r="AJ33" i="30"/>
  <c r="AI33" i="30"/>
  <c r="C33" i="30"/>
  <c r="B33" i="30"/>
  <c r="A33" i="30"/>
  <c r="AK32" i="30"/>
  <c r="M32" i="19" s="1"/>
  <c r="AJ32" i="30"/>
  <c r="AI32" i="30"/>
  <c r="C32" i="30"/>
  <c r="B32" i="30"/>
  <c r="A32" i="30"/>
  <c r="AK31" i="30"/>
  <c r="M31" i="19" s="1"/>
  <c r="AJ31" i="30"/>
  <c r="AI31" i="30"/>
  <c r="C31" i="30"/>
  <c r="B31" i="30"/>
  <c r="A31" i="30"/>
  <c r="AK30" i="30"/>
  <c r="M30" i="19" s="1"/>
  <c r="AJ30" i="30"/>
  <c r="AI30" i="30"/>
  <c r="C30" i="30"/>
  <c r="B30" i="30"/>
  <c r="A30" i="30"/>
  <c r="AK29" i="30"/>
  <c r="M29" i="19" s="1"/>
  <c r="AJ29" i="30"/>
  <c r="AI29" i="30"/>
  <c r="C29" i="30"/>
  <c r="B29" i="30"/>
  <c r="A29" i="30"/>
  <c r="AK28" i="30"/>
  <c r="M28" i="19" s="1"/>
  <c r="AJ28" i="30"/>
  <c r="AI28" i="30"/>
  <c r="C28" i="30"/>
  <c r="B28" i="30"/>
  <c r="A28" i="30"/>
  <c r="AK27" i="30"/>
  <c r="M27" i="19" s="1"/>
  <c r="AJ27" i="30"/>
  <c r="AI27" i="30"/>
  <c r="C27" i="30"/>
  <c r="B27" i="30"/>
  <c r="A27" i="30"/>
  <c r="AK26" i="30"/>
  <c r="M26" i="19" s="1"/>
  <c r="AJ26" i="30"/>
  <c r="AI26" i="30"/>
  <c r="C26" i="30"/>
  <c r="B26" i="30"/>
  <c r="A26" i="30"/>
  <c r="AK25" i="30"/>
  <c r="M25" i="19" s="1"/>
  <c r="AJ25" i="30"/>
  <c r="AI25" i="30"/>
  <c r="C25" i="30"/>
  <c r="B25" i="30"/>
  <c r="A25" i="30"/>
  <c r="AK24" i="30"/>
  <c r="M24" i="19" s="1"/>
  <c r="AJ24" i="30"/>
  <c r="AI24" i="30"/>
  <c r="C24" i="30"/>
  <c r="B24" i="30"/>
  <c r="A24" i="30"/>
  <c r="AK23" i="30"/>
  <c r="M23" i="19" s="1"/>
  <c r="AJ23" i="30"/>
  <c r="AI23" i="30"/>
  <c r="C23" i="30"/>
  <c r="B23" i="30"/>
  <c r="A23" i="30"/>
  <c r="AK22" i="30"/>
  <c r="M22" i="19" s="1"/>
  <c r="AJ22" i="30"/>
  <c r="AI22" i="30"/>
  <c r="C22" i="30"/>
  <c r="B22" i="30"/>
  <c r="A22" i="30"/>
  <c r="AK21" i="30"/>
  <c r="M21" i="19" s="1"/>
  <c r="AJ21" i="30"/>
  <c r="AI21" i="30"/>
  <c r="C21" i="30"/>
  <c r="B21" i="30"/>
  <c r="A21" i="30"/>
  <c r="AK20" i="30"/>
  <c r="M20" i="19" s="1"/>
  <c r="AJ20" i="30"/>
  <c r="AI20" i="30"/>
  <c r="C20" i="30"/>
  <c r="B20" i="30"/>
  <c r="A20" i="30"/>
  <c r="AK19" i="30"/>
  <c r="M19" i="19" s="1"/>
  <c r="AJ19" i="30"/>
  <c r="AI19" i="30"/>
  <c r="C19" i="30"/>
  <c r="B19" i="30"/>
  <c r="A19" i="30"/>
  <c r="AK18" i="30"/>
  <c r="M18" i="19" s="1"/>
  <c r="AJ18" i="30"/>
  <c r="AI18" i="30"/>
  <c r="C18" i="30"/>
  <c r="B18" i="30"/>
  <c r="A18" i="30"/>
  <c r="AK17" i="30"/>
  <c r="M17" i="19" s="1"/>
  <c r="AJ17" i="30"/>
  <c r="AI17" i="30"/>
  <c r="C17" i="30"/>
  <c r="B17" i="30"/>
  <c r="A17" i="30"/>
  <c r="AK16" i="30"/>
  <c r="M16" i="19" s="1"/>
  <c r="AJ16" i="30"/>
  <c r="AI16" i="30"/>
  <c r="C16" i="30"/>
  <c r="B16" i="30"/>
  <c r="A16" i="30"/>
  <c r="AK15" i="30"/>
  <c r="M15" i="19" s="1"/>
  <c r="AJ15" i="30"/>
  <c r="AI15" i="30"/>
  <c r="C15" i="30"/>
  <c r="B15" i="30"/>
  <c r="A15" i="30"/>
  <c r="AK14" i="30"/>
  <c r="M14" i="19" s="1"/>
  <c r="AJ14" i="30"/>
  <c r="AI14" i="30"/>
  <c r="C14" i="30"/>
  <c r="B14" i="30"/>
  <c r="A14" i="30"/>
  <c r="AK13" i="30"/>
  <c r="M13" i="19" s="1"/>
  <c r="AJ13" i="30"/>
  <c r="AI13" i="30"/>
  <c r="C13" i="30"/>
  <c r="B13" i="30"/>
  <c r="A13" i="30"/>
  <c r="M12" i="19"/>
  <c r="AJ12" i="30"/>
  <c r="AI12" i="30"/>
  <c r="C12" i="30"/>
  <c r="B12" i="30"/>
  <c r="A12" i="30"/>
  <c r="AK11" i="30"/>
  <c r="M11" i="19" s="1"/>
  <c r="AJ11" i="30"/>
  <c r="AI11" i="30"/>
  <c r="C11" i="30"/>
  <c r="B11" i="30"/>
  <c r="A11" i="30"/>
  <c r="AK10" i="30"/>
  <c r="M10" i="19" s="1"/>
  <c r="AJ10" i="30"/>
  <c r="AI10" i="30"/>
  <c r="C10" i="30"/>
  <c r="B10" i="30"/>
  <c r="A10" i="30"/>
  <c r="H60" i="29"/>
  <c r="G60" i="29"/>
  <c r="F60" i="29"/>
  <c r="E60" i="29"/>
  <c r="D60" i="29"/>
  <c r="AF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AF56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L53" i="19"/>
  <c r="L52" i="19"/>
  <c r="L51" i="19"/>
  <c r="AI50" i="29"/>
  <c r="L50" i="19" s="1"/>
  <c r="AH50" i="29"/>
  <c r="AG50" i="29"/>
  <c r="C50" i="29"/>
  <c r="B50" i="29"/>
  <c r="A50" i="29"/>
  <c r="AI49" i="29"/>
  <c r="L49" i="19" s="1"/>
  <c r="AH49" i="29"/>
  <c r="AG49" i="29"/>
  <c r="C49" i="29"/>
  <c r="B49" i="29"/>
  <c r="A49" i="29"/>
  <c r="AI48" i="29"/>
  <c r="L48" i="19" s="1"/>
  <c r="AH48" i="29"/>
  <c r="AG48" i="29"/>
  <c r="C48" i="29"/>
  <c r="B48" i="29"/>
  <c r="A48" i="29"/>
  <c r="AI47" i="29"/>
  <c r="L47" i="19" s="1"/>
  <c r="AH47" i="29"/>
  <c r="AG47" i="29"/>
  <c r="C47" i="29"/>
  <c r="B47" i="29"/>
  <c r="A47" i="29"/>
  <c r="AI46" i="29"/>
  <c r="L46" i="19" s="1"/>
  <c r="AH46" i="29"/>
  <c r="AG46" i="29"/>
  <c r="C46" i="29"/>
  <c r="B46" i="29"/>
  <c r="A46" i="29"/>
  <c r="AI45" i="29"/>
  <c r="L45" i="19" s="1"/>
  <c r="AH45" i="29"/>
  <c r="AG45" i="29"/>
  <c r="C45" i="29"/>
  <c r="B45" i="29"/>
  <c r="A45" i="29"/>
  <c r="AI44" i="29"/>
  <c r="L44" i="19" s="1"/>
  <c r="AH44" i="29"/>
  <c r="AG44" i="29"/>
  <c r="C44" i="29"/>
  <c r="B44" i="29"/>
  <c r="A44" i="29"/>
  <c r="AI43" i="29"/>
  <c r="L43" i="19" s="1"/>
  <c r="AH43" i="29"/>
  <c r="AG43" i="29"/>
  <c r="C43" i="29"/>
  <c r="B43" i="29"/>
  <c r="A43" i="29"/>
  <c r="AI42" i="29"/>
  <c r="L42" i="19" s="1"/>
  <c r="AH42" i="29"/>
  <c r="AG42" i="29"/>
  <c r="C42" i="29"/>
  <c r="B42" i="29"/>
  <c r="A42" i="29"/>
  <c r="AI41" i="29"/>
  <c r="L41" i="19" s="1"/>
  <c r="AH41" i="29"/>
  <c r="AG41" i="29"/>
  <c r="C41" i="29"/>
  <c r="B41" i="29"/>
  <c r="A41" i="29"/>
  <c r="AI40" i="29"/>
  <c r="L40" i="19" s="1"/>
  <c r="AH40" i="29"/>
  <c r="AG40" i="29"/>
  <c r="C40" i="29"/>
  <c r="B40" i="29"/>
  <c r="A40" i="29"/>
  <c r="AI39" i="29"/>
  <c r="L39" i="19" s="1"/>
  <c r="AH39" i="29"/>
  <c r="AG39" i="29"/>
  <c r="C39" i="29"/>
  <c r="B39" i="29"/>
  <c r="A39" i="29"/>
  <c r="AI38" i="29"/>
  <c r="L38" i="19" s="1"/>
  <c r="AH38" i="29"/>
  <c r="AG38" i="29"/>
  <c r="C38" i="29"/>
  <c r="B38" i="29"/>
  <c r="A38" i="29"/>
  <c r="AI37" i="29"/>
  <c r="L37" i="19" s="1"/>
  <c r="AH37" i="29"/>
  <c r="AG37" i="29"/>
  <c r="C37" i="29"/>
  <c r="B37" i="29"/>
  <c r="A37" i="29"/>
  <c r="AI36" i="29"/>
  <c r="L36" i="19" s="1"/>
  <c r="AH36" i="29"/>
  <c r="AG36" i="29"/>
  <c r="C36" i="29"/>
  <c r="B36" i="29"/>
  <c r="A36" i="29"/>
  <c r="AI35" i="29"/>
  <c r="L35" i="19" s="1"/>
  <c r="AH35" i="29"/>
  <c r="AG35" i="29"/>
  <c r="C35" i="29"/>
  <c r="B35" i="29"/>
  <c r="A35" i="29"/>
  <c r="AI34" i="29"/>
  <c r="L34" i="19" s="1"/>
  <c r="AH34" i="29"/>
  <c r="AG34" i="29"/>
  <c r="C34" i="29"/>
  <c r="B34" i="29"/>
  <c r="A34" i="29"/>
  <c r="AI33" i="29"/>
  <c r="L33" i="19" s="1"/>
  <c r="AH33" i="29"/>
  <c r="AG33" i="29"/>
  <c r="C33" i="29"/>
  <c r="B33" i="29"/>
  <c r="A33" i="29"/>
  <c r="AI32" i="29"/>
  <c r="L32" i="19" s="1"/>
  <c r="AH32" i="29"/>
  <c r="AG32" i="29"/>
  <c r="C32" i="29"/>
  <c r="B32" i="29"/>
  <c r="A32" i="29"/>
  <c r="AI31" i="29"/>
  <c r="L31" i="19" s="1"/>
  <c r="AH31" i="29"/>
  <c r="AG31" i="29"/>
  <c r="C31" i="29"/>
  <c r="B31" i="29"/>
  <c r="A31" i="29"/>
  <c r="AI30" i="29"/>
  <c r="L30" i="19" s="1"/>
  <c r="AH30" i="29"/>
  <c r="AG30" i="29"/>
  <c r="C30" i="29"/>
  <c r="B30" i="29"/>
  <c r="A30" i="29"/>
  <c r="AI29" i="29"/>
  <c r="L29" i="19" s="1"/>
  <c r="AH29" i="29"/>
  <c r="AG29" i="29"/>
  <c r="C29" i="29"/>
  <c r="B29" i="29"/>
  <c r="A29" i="29"/>
  <c r="AI28" i="29"/>
  <c r="L28" i="19" s="1"/>
  <c r="AH28" i="29"/>
  <c r="AG28" i="29"/>
  <c r="C28" i="29"/>
  <c r="B28" i="29"/>
  <c r="A28" i="29"/>
  <c r="AI27" i="29"/>
  <c r="L27" i="19" s="1"/>
  <c r="AH27" i="29"/>
  <c r="AG27" i="29"/>
  <c r="C27" i="29"/>
  <c r="B27" i="29"/>
  <c r="A27" i="29"/>
  <c r="AI26" i="29"/>
  <c r="L26" i="19" s="1"/>
  <c r="AH26" i="29"/>
  <c r="AG26" i="29"/>
  <c r="C26" i="29"/>
  <c r="B26" i="29"/>
  <c r="A26" i="29"/>
  <c r="AI25" i="29"/>
  <c r="L25" i="19" s="1"/>
  <c r="AH25" i="29"/>
  <c r="AG25" i="29"/>
  <c r="C25" i="29"/>
  <c r="B25" i="29"/>
  <c r="A25" i="29"/>
  <c r="AI24" i="29"/>
  <c r="L24" i="19" s="1"/>
  <c r="AH24" i="29"/>
  <c r="AG24" i="29"/>
  <c r="C24" i="29"/>
  <c r="B24" i="29"/>
  <c r="A24" i="29"/>
  <c r="AI23" i="29"/>
  <c r="L23" i="19" s="1"/>
  <c r="AH23" i="29"/>
  <c r="AG23" i="29"/>
  <c r="C23" i="29"/>
  <c r="B23" i="29"/>
  <c r="A23" i="29"/>
  <c r="AI22" i="29"/>
  <c r="L22" i="19" s="1"/>
  <c r="AH22" i="29"/>
  <c r="AG22" i="29"/>
  <c r="C22" i="29"/>
  <c r="B22" i="29"/>
  <c r="A22" i="29"/>
  <c r="AI21" i="29"/>
  <c r="L21" i="19" s="1"/>
  <c r="AH21" i="29"/>
  <c r="AG21" i="29"/>
  <c r="C21" i="29"/>
  <c r="B21" i="29"/>
  <c r="A21" i="29"/>
  <c r="AI20" i="29"/>
  <c r="L20" i="19" s="1"/>
  <c r="AH20" i="29"/>
  <c r="AG20" i="29"/>
  <c r="C20" i="29"/>
  <c r="B20" i="29"/>
  <c r="A20" i="29"/>
  <c r="AI19" i="29"/>
  <c r="L19" i="19" s="1"/>
  <c r="AH19" i="29"/>
  <c r="AG19" i="29"/>
  <c r="C19" i="29"/>
  <c r="B19" i="29"/>
  <c r="A19" i="29"/>
  <c r="AI18" i="29"/>
  <c r="L18" i="19" s="1"/>
  <c r="AH18" i="29"/>
  <c r="AG18" i="29"/>
  <c r="C18" i="29"/>
  <c r="B18" i="29"/>
  <c r="A18" i="29"/>
  <c r="AI17" i="29"/>
  <c r="L17" i="19" s="1"/>
  <c r="AH17" i="29"/>
  <c r="AG17" i="29"/>
  <c r="C17" i="29"/>
  <c r="B17" i="29"/>
  <c r="A17" i="29"/>
  <c r="AI16" i="29"/>
  <c r="L16" i="19" s="1"/>
  <c r="AH16" i="29"/>
  <c r="AG16" i="29"/>
  <c r="C16" i="29"/>
  <c r="B16" i="29"/>
  <c r="A16" i="29"/>
  <c r="AI15" i="29"/>
  <c r="L15" i="19" s="1"/>
  <c r="AH15" i="29"/>
  <c r="AG15" i="29"/>
  <c r="C15" i="29"/>
  <c r="B15" i="29"/>
  <c r="A15" i="29"/>
  <c r="AI14" i="29"/>
  <c r="L14" i="19" s="1"/>
  <c r="AH14" i="29"/>
  <c r="AG14" i="29"/>
  <c r="C14" i="29"/>
  <c r="B14" i="29"/>
  <c r="A14" i="29"/>
  <c r="AI13" i="29"/>
  <c r="L13" i="19" s="1"/>
  <c r="AH13" i="29"/>
  <c r="AG13" i="29"/>
  <c r="C13" i="29"/>
  <c r="B13" i="29"/>
  <c r="A13" i="29"/>
  <c r="AI12" i="29"/>
  <c r="L12" i="19" s="1"/>
  <c r="AH12" i="29"/>
  <c r="AG12" i="29"/>
  <c r="C12" i="29"/>
  <c r="B12" i="29"/>
  <c r="A12" i="29"/>
  <c r="AI11" i="29"/>
  <c r="L11" i="19" s="1"/>
  <c r="AH11" i="29"/>
  <c r="AG11" i="29"/>
  <c r="C11" i="29"/>
  <c r="B11" i="29"/>
  <c r="A11" i="29"/>
  <c r="AI10" i="29"/>
  <c r="L10" i="19" s="1"/>
  <c r="AH10" i="29"/>
  <c r="AG10" i="29"/>
  <c r="C10" i="29"/>
  <c r="B10" i="29"/>
  <c r="A10" i="29"/>
  <c r="H60" i="28"/>
  <c r="G60" i="28"/>
  <c r="F60" i="28"/>
  <c r="E60" i="28"/>
  <c r="D60" i="28"/>
  <c r="AH58" i="28"/>
  <c r="AG58" i="28"/>
  <c r="AF58" i="28"/>
  <c r="AE58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AH56" i="28"/>
  <c r="AG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K53" i="19"/>
  <c r="K52" i="19"/>
  <c r="K51" i="19"/>
  <c r="AK50" i="28"/>
  <c r="K50" i="19" s="1"/>
  <c r="AJ50" i="28"/>
  <c r="AI50" i="28"/>
  <c r="AK49" i="28"/>
  <c r="K49" i="19" s="1"/>
  <c r="AJ49" i="28"/>
  <c r="AI49" i="28"/>
  <c r="C49" i="28"/>
  <c r="B49" i="28"/>
  <c r="A49" i="28"/>
  <c r="AK48" i="28"/>
  <c r="K48" i="19" s="1"/>
  <c r="AJ48" i="28"/>
  <c r="AI48" i="28"/>
  <c r="C48" i="28"/>
  <c r="B48" i="28"/>
  <c r="A48" i="28"/>
  <c r="AK47" i="28"/>
  <c r="K47" i="19" s="1"/>
  <c r="AJ47" i="28"/>
  <c r="AI47" i="28"/>
  <c r="C47" i="28"/>
  <c r="B47" i="28"/>
  <c r="A47" i="28"/>
  <c r="AK46" i="28"/>
  <c r="K46" i="19" s="1"/>
  <c r="AJ46" i="28"/>
  <c r="AI46" i="28"/>
  <c r="C46" i="28"/>
  <c r="B46" i="28"/>
  <c r="A46" i="28"/>
  <c r="AK45" i="28"/>
  <c r="K45" i="19" s="1"/>
  <c r="AJ45" i="28"/>
  <c r="AI45" i="28"/>
  <c r="C45" i="28"/>
  <c r="B45" i="28"/>
  <c r="A45" i="28"/>
  <c r="AK44" i="28"/>
  <c r="K44" i="19" s="1"/>
  <c r="AJ44" i="28"/>
  <c r="AI44" i="28"/>
  <c r="C44" i="28"/>
  <c r="B44" i="28"/>
  <c r="A44" i="28"/>
  <c r="AK43" i="28"/>
  <c r="K43" i="19" s="1"/>
  <c r="AJ43" i="28"/>
  <c r="AI43" i="28"/>
  <c r="C43" i="28"/>
  <c r="B43" i="28"/>
  <c r="A43" i="28"/>
  <c r="AK42" i="28"/>
  <c r="K42" i="19" s="1"/>
  <c r="AJ42" i="28"/>
  <c r="AI42" i="28"/>
  <c r="C42" i="28"/>
  <c r="B42" i="28"/>
  <c r="A42" i="28"/>
  <c r="AK41" i="28"/>
  <c r="K41" i="19" s="1"/>
  <c r="AJ41" i="28"/>
  <c r="AI41" i="28"/>
  <c r="C41" i="28"/>
  <c r="B41" i="28"/>
  <c r="A41" i="28"/>
  <c r="AK40" i="28"/>
  <c r="K40" i="19" s="1"/>
  <c r="AJ40" i="28"/>
  <c r="AI40" i="28"/>
  <c r="C40" i="28"/>
  <c r="B40" i="28"/>
  <c r="A40" i="28"/>
  <c r="AK39" i="28"/>
  <c r="K39" i="19" s="1"/>
  <c r="AJ39" i="28"/>
  <c r="AI39" i="28"/>
  <c r="C39" i="28"/>
  <c r="B39" i="28"/>
  <c r="A39" i="28"/>
  <c r="AK38" i="28"/>
  <c r="K38" i="19" s="1"/>
  <c r="AJ38" i="28"/>
  <c r="AI38" i="28"/>
  <c r="C38" i="28"/>
  <c r="B38" i="28"/>
  <c r="A38" i="28"/>
  <c r="AK37" i="28"/>
  <c r="K37" i="19" s="1"/>
  <c r="AJ37" i="28"/>
  <c r="AI37" i="28"/>
  <c r="C37" i="28"/>
  <c r="B37" i="28"/>
  <c r="A37" i="28"/>
  <c r="AK36" i="28"/>
  <c r="K36" i="19" s="1"/>
  <c r="AJ36" i="28"/>
  <c r="AI36" i="28"/>
  <c r="C36" i="28"/>
  <c r="B36" i="28"/>
  <c r="A36" i="28"/>
  <c r="AK35" i="28"/>
  <c r="K35" i="19" s="1"/>
  <c r="AJ35" i="28"/>
  <c r="AI35" i="28"/>
  <c r="C35" i="28"/>
  <c r="B35" i="28"/>
  <c r="A35" i="28"/>
  <c r="AK34" i="28"/>
  <c r="K34" i="19" s="1"/>
  <c r="AJ34" i="28"/>
  <c r="AI34" i="28"/>
  <c r="C34" i="28"/>
  <c r="B34" i="28"/>
  <c r="A34" i="28"/>
  <c r="AK33" i="28"/>
  <c r="K33" i="19" s="1"/>
  <c r="AJ33" i="28"/>
  <c r="AI33" i="28"/>
  <c r="C33" i="28"/>
  <c r="B33" i="28"/>
  <c r="A33" i="28"/>
  <c r="AK32" i="28"/>
  <c r="K32" i="19" s="1"/>
  <c r="AJ32" i="28"/>
  <c r="AI32" i="28"/>
  <c r="C32" i="28"/>
  <c r="B32" i="28"/>
  <c r="A32" i="28"/>
  <c r="AK31" i="28"/>
  <c r="K31" i="19" s="1"/>
  <c r="AJ31" i="28"/>
  <c r="AI31" i="28"/>
  <c r="C31" i="28"/>
  <c r="B31" i="28"/>
  <c r="A31" i="28"/>
  <c r="AK30" i="28"/>
  <c r="K30" i="19" s="1"/>
  <c r="AJ30" i="28"/>
  <c r="AI30" i="28"/>
  <c r="C30" i="28"/>
  <c r="B30" i="28"/>
  <c r="A30" i="28"/>
  <c r="AK29" i="28"/>
  <c r="K29" i="19" s="1"/>
  <c r="AJ29" i="28"/>
  <c r="AI29" i="28"/>
  <c r="C29" i="28"/>
  <c r="B29" i="28"/>
  <c r="A29" i="28"/>
  <c r="AK28" i="28"/>
  <c r="K28" i="19" s="1"/>
  <c r="AJ28" i="28"/>
  <c r="AI28" i="28"/>
  <c r="C28" i="28"/>
  <c r="B28" i="28"/>
  <c r="A28" i="28"/>
  <c r="AK27" i="28"/>
  <c r="K27" i="19" s="1"/>
  <c r="AJ27" i="28"/>
  <c r="AI27" i="28"/>
  <c r="C27" i="28"/>
  <c r="B27" i="28"/>
  <c r="A27" i="28"/>
  <c r="AK26" i="28"/>
  <c r="K26" i="19" s="1"/>
  <c r="AJ26" i="28"/>
  <c r="AI26" i="28"/>
  <c r="C26" i="28"/>
  <c r="B26" i="28"/>
  <c r="A26" i="28"/>
  <c r="AK25" i="28"/>
  <c r="K25" i="19" s="1"/>
  <c r="AJ25" i="28"/>
  <c r="AI25" i="28"/>
  <c r="C25" i="28"/>
  <c r="B25" i="28"/>
  <c r="A25" i="28"/>
  <c r="AK24" i="28"/>
  <c r="K24" i="19" s="1"/>
  <c r="AJ24" i="28"/>
  <c r="AI24" i="28"/>
  <c r="C24" i="28"/>
  <c r="B24" i="28"/>
  <c r="A24" i="28"/>
  <c r="AK23" i="28"/>
  <c r="K23" i="19" s="1"/>
  <c r="AJ23" i="28"/>
  <c r="AI23" i="28"/>
  <c r="C23" i="28"/>
  <c r="B23" i="28"/>
  <c r="A23" i="28"/>
  <c r="AK22" i="28"/>
  <c r="K22" i="19" s="1"/>
  <c r="AJ22" i="28"/>
  <c r="AI22" i="28"/>
  <c r="C22" i="28"/>
  <c r="B22" i="28"/>
  <c r="A22" i="28"/>
  <c r="AK21" i="28"/>
  <c r="K21" i="19" s="1"/>
  <c r="AJ21" i="28"/>
  <c r="AI21" i="28"/>
  <c r="C21" i="28"/>
  <c r="B21" i="28"/>
  <c r="A21" i="28"/>
  <c r="AK20" i="28"/>
  <c r="K20" i="19" s="1"/>
  <c r="AJ20" i="28"/>
  <c r="AI20" i="28"/>
  <c r="C20" i="28"/>
  <c r="B20" i="28"/>
  <c r="A20" i="28"/>
  <c r="AK19" i="28"/>
  <c r="K19" i="19" s="1"/>
  <c r="AJ19" i="28"/>
  <c r="AI19" i="28"/>
  <c r="C19" i="28"/>
  <c r="B19" i="28"/>
  <c r="A19" i="28"/>
  <c r="AK18" i="28"/>
  <c r="K18" i="19" s="1"/>
  <c r="AJ18" i="28"/>
  <c r="AI18" i="28"/>
  <c r="C18" i="28"/>
  <c r="B18" i="28"/>
  <c r="A18" i="28"/>
  <c r="AK17" i="28"/>
  <c r="K17" i="19" s="1"/>
  <c r="AJ17" i="28"/>
  <c r="AI17" i="28"/>
  <c r="C17" i="28"/>
  <c r="B17" i="28"/>
  <c r="A17" i="28"/>
  <c r="AK16" i="28"/>
  <c r="K16" i="19" s="1"/>
  <c r="AJ16" i="28"/>
  <c r="AI16" i="28"/>
  <c r="C16" i="28"/>
  <c r="B16" i="28"/>
  <c r="A16" i="28"/>
  <c r="AK15" i="28"/>
  <c r="K15" i="19" s="1"/>
  <c r="AJ15" i="28"/>
  <c r="AI15" i="28"/>
  <c r="C15" i="28"/>
  <c r="B15" i="28"/>
  <c r="A15" i="28"/>
  <c r="AK14" i="28"/>
  <c r="K14" i="19" s="1"/>
  <c r="AJ14" i="28"/>
  <c r="AI14" i="28"/>
  <c r="C14" i="28"/>
  <c r="B14" i="28"/>
  <c r="A14" i="28"/>
  <c r="AK13" i="28"/>
  <c r="K13" i="19" s="1"/>
  <c r="AJ13" i="28"/>
  <c r="AI13" i="28"/>
  <c r="C13" i="28"/>
  <c r="B13" i="28"/>
  <c r="A13" i="28"/>
  <c r="AK12" i="28"/>
  <c r="K12" i="19" s="1"/>
  <c r="AJ12" i="28"/>
  <c r="AI12" i="28"/>
  <c r="C12" i="28"/>
  <c r="B12" i="28"/>
  <c r="A12" i="28"/>
  <c r="AK11" i="28"/>
  <c r="K11" i="19" s="1"/>
  <c r="AJ11" i="28"/>
  <c r="AI11" i="28"/>
  <c r="C11" i="28"/>
  <c r="B11" i="28"/>
  <c r="A11" i="28"/>
  <c r="AK10" i="28"/>
  <c r="K10" i="19" s="1"/>
  <c r="AJ10" i="28"/>
  <c r="AI10" i="28"/>
  <c r="C10" i="28"/>
  <c r="B10" i="28"/>
  <c r="A10" i="28"/>
  <c r="H60" i="27"/>
  <c r="G60" i="27"/>
  <c r="F60" i="27"/>
  <c r="E60" i="27"/>
  <c r="D60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J53" i="19"/>
  <c r="J52" i="19"/>
  <c r="J51" i="19"/>
  <c r="AK50" i="27"/>
  <c r="J50" i="19" s="1"/>
  <c r="AJ50" i="27"/>
  <c r="AI50" i="27"/>
  <c r="C50" i="27"/>
  <c r="B50" i="27"/>
  <c r="A50" i="27"/>
  <c r="AK49" i="27"/>
  <c r="J49" i="19" s="1"/>
  <c r="AJ49" i="27"/>
  <c r="AI49" i="27"/>
  <c r="C49" i="27"/>
  <c r="B49" i="27"/>
  <c r="A49" i="27"/>
  <c r="AK48" i="27"/>
  <c r="J48" i="19" s="1"/>
  <c r="AJ48" i="27"/>
  <c r="AI48" i="27"/>
  <c r="C48" i="27"/>
  <c r="B48" i="27"/>
  <c r="A48" i="27"/>
  <c r="AK47" i="27"/>
  <c r="J47" i="19" s="1"/>
  <c r="AJ47" i="27"/>
  <c r="AI47" i="27"/>
  <c r="C47" i="27"/>
  <c r="B47" i="27"/>
  <c r="A47" i="27"/>
  <c r="AK46" i="27"/>
  <c r="J46" i="19" s="1"/>
  <c r="AJ46" i="27"/>
  <c r="AI46" i="27"/>
  <c r="C46" i="27"/>
  <c r="B46" i="27"/>
  <c r="A46" i="27"/>
  <c r="AK45" i="27"/>
  <c r="J45" i="19" s="1"/>
  <c r="AJ45" i="27"/>
  <c r="AI45" i="27"/>
  <c r="C45" i="27"/>
  <c r="B45" i="27"/>
  <c r="A45" i="27"/>
  <c r="AK44" i="27"/>
  <c r="J44" i="19" s="1"/>
  <c r="AJ44" i="27"/>
  <c r="AI44" i="27"/>
  <c r="C44" i="27"/>
  <c r="B44" i="27"/>
  <c r="A44" i="27"/>
  <c r="AK43" i="27"/>
  <c r="J43" i="19" s="1"/>
  <c r="AJ43" i="27"/>
  <c r="AI43" i="27"/>
  <c r="C43" i="27"/>
  <c r="B43" i="27"/>
  <c r="A43" i="27"/>
  <c r="AK42" i="27"/>
  <c r="J42" i="19" s="1"/>
  <c r="AJ42" i="27"/>
  <c r="AI42" i="27"/>
  <c r="C42" i="27"/>
  <c r="B42" i="27"/>
  <c r="A42" i="27"/>
  <c r="AK41" i="27"/>
  <c r="J41" i="19" s="1"/>
  <c r="AJ41" i="27"/>
  <c r="AI41" i="27"/>
  <c r="C41" i="27"/>
  <c r="B41" i="27"/>
  <c r="A41" i="27"/>
  <c r="AK40" i="27"/>
  <c r="J40" i="19" s="1"/>
  <c r="AJ40" i="27"/>
  <c r="AI40" i="27"/>
  <c r="C40" i="27"/>
  <c r="B40" i="27"/>
  <c r="A40" i="27"/>
  <c r="AK39" i="27"/>
  <c r="J39" i="19" s="1"/>
  <c r="AJ39" i="27"/>
  <c r="AI39" i="27"/>
  <c r="C39" i="27"/>
  <c r="B39" i="27"/>
  <c r="A39" i="27"/>
  <c r="AK38" i="27"/>
  <c r="J38" i="19" s="1"/>
  <c r="AJ38" i="27"/>
  <c r="AI38" i="27"/>
  <c r="C38" i="27"/>
  <c r="B38" i="27"/>
  <c r="A38" i="27"/>
  <c r="AK37" i="27"/>
  <c r="J37" i="19" s="1"/>
  <c r="AJ37" i="27"/>
  <c r="AI37" i="27"/>
  <c r="C37" i="27"/>
  <c r="B37" i="27"/>
  <c r="A37" i="27"/>
  <c r="AK36" i="27"/>
  <c r="J36" i="19" s="1"/>
  <c r="AJ36" i="27"/>
  <c r="AI36" i="27"/>
  <c r="C36" i="27"/>
  <c r="B36" i="27"/>
  <c r="A36" i="27"/>
  <c r="AK35" i="27"/>
  <c r="J35" i="19" s="1"/>
  <c r="AJ35" i="27"/>
  <c r="AI35" i="27"/>
  <c r="C35" i="27"/>
  <c r="B35" i="27"/>
  <c r="A35" i="27"/>
  <c r="AK34" i="27"/>
  <c r="J34" i="19" s="1"/>
  <c r="AJ34" i="27"/>
  <c r="AI34" i="27"/>
  <c r="C34" i="27"/>
  <c r="B34" i="27"/>
  <c r="A34" i="27"/>
  <c r="AK33" i="27"/>
  <c r="J33" i="19" s="1"/>
  <c r="AJ33" i="27"/>
  <c r="AI33" i="27"/>
  <c r="C33" i="27"/>
  <c r="B33" i="27"/>
  <c r="A33" i="27"/>
  <c r="AK32" i="27"/>
  <c r="J32" i="19" s="1"/>
  <c r="AJ32" i="27"/>
  <c r="AI32" i="27"/>
  <c r="C32" i="27"/>
  <c r="B32" i="27"/>
  <c r="A32" i="27"/>
  <c r="AK31" i="27"/>
  <c r="J31" i="19" s="1"/>
  <c r="AJ31" i="27"/>
  <c r="AI31" i="27"/>
  <c r="C31" i="27"/>
  <c r="B31" i="27"/>
  <c r="A31" i="27"/>
  <c r="AK30" i="27"/>
  <c r="J30" i="19" s="1"/>
  <c r="AJ30" i="27"/>
  <c r="AI30" i="27"/>
  <c r="C30" i="27"/>
  <c r="B30" i="27"/>
  <c r="A30" i="27"/>
  <c r="AK29" i="27"/>
  <c r="J29" i="19" s="1"/>
  <c r="AJ29" i="27"/>
  <c r="AI29" i="27"/>
  <c r="C29" i="27"/>
  <c r="B29" i="27"/>
  <c r="A29" i="27"/>
  <c r="AK28" i="27"/>
  <c r="J28" i="19" s="1"/>
  <c r="AJ28" i="27"/>
  <c r="AI28" i="27"/>
  <c r="C28" i="27"/>
  <c r="B28" i="27"/>
  <c r="A28" i="27"/>
  <c r="AK27" i="27"/>
  <c r="J27" i="19" s="1"/>
  <c r="AJ27" i="27"/>
  <c r="AI27" i="27"/>
  <c r="C27" i="27"/>
  <c r="B27" i="27"/>
  <c r="A27" i="27"/>
  <c r="AK26" i="27"/>
  <c r="J26" i="19" s="1"/>
  <c r="AJ26" i="27"/>
  <c r="AI26" i="27"/>
  <c r="C26" i="27"/>
  <c r="B26" i="27"/>
  <c r="A26" i="27"/>
  <c r="AK25" i="27"/>
  <c r="J25" i="19" s="1"/>
  <c r="AJ25" i="27"/>
  <c r="AI25" i="27"/>
  <c r="C25" i="27"/>
  <c r="B25" i="27"/>
  <c r="A25" i="27"/>
  <c r="AK24" i="27"/>
  <c r="J24" i="19" s="1"/>
  <c r="AJ24" i="27"/>
  <c r="AI24" i="27"/>
  <c r="C24" i="27"/>
  <c r="B24" i="27"/>
  <c r="A24" i="27"/>
  <c r="AK23" i="27"/>
  <c r="J23" i="19" s="1"/>
  <c r="AJ23" i="27"/>
  <c r="AI23" i="27"/>
  <c r="C23" i="27"/>
  <c r="B23" i="27"/>
  <c r="A23" i="27"/>
  <c r="AK22" i="27"/>
  <c r="J22" i="19" s="1"/>
  <c r="AJ22" i="27"/>
  <c r="AI22" i="27"/>
  <c r="C22" i="27"/>
  <c r="B22" i="27"/>
  <c r="A22" i="27"/>
  <c r="AK21" i="27"/>
  <c r="J21" i="19" s="1"/>
  <c r="AJ21" i="27"/>
  <c r="AI21" i="27"/>
  <c r="C21" i="27"/>
  <c r="B21" i="27"/>
  <c r="A21" i="27"/>
  <c r="AK20" i="27"/>
  <c r="J20" i="19" s="1"/>
  <c r="AJ20" i="27"/>
  <c r="AI20" i="27"/>
  <c r="C20" i="27"/>
  <c r="B20" i="27"/>
  <c r="A20" i="27"/>
  <c r="AK19" i="27"/>
  <c r="J19" i="19" s="1"/>
  <c r="AJ19" i="27"/>
  <c r="AI19" i="27"/>
  <c r="C19" i="27"/>
  <c r="B19" i="27"/>
  <c r="A19" i="27"/>
  <c r="AK18" i="27"/>
  <c r="J18" i="19" s="1"/>
  <c r="AJ18" i="27"/>
  <c r="AI18" i="27"/>
  <c r="C18" i="27"/>
  <c r="B18" i="27"/>
  <c r="A18" i="27"/>
  <c r="AK17" i="27"/>
  <c r="J17" i="19" s="1"/>
  <c r="AJ17" i="27"/>
  <c r="AI17" i="27"/>
  <c r="C17" i="27"/>
  <c r="B17" i="27"/>
  <c r="A17" i="27"/>
  <c r="AK16" i="27"/>
  <c r="J16" i="19" s="1"/>
  <c r="AJ16" i="27"/>
  <c r="AI16" i="27"/>
  <c r="C16" i="27"/>
  <c r="B16" i="27"/>
  <c r="A16" i="27"/>
  <c r="AK15" i="27"/>
  <c r="J15" i="19" s="1"/>
  <c r="AJ15" i="27"/>
  <c r="AI15" i="27"/>
  <c r="C15" i="27"/>
  <c r="B15" i="27"/>
  <c r="A15" i="27"/>
  <c r="AK14" i="27"/>
  <c r="J14" i="19" s="1"/>
  <c r="AJ14" i="27"/>
  <c r="AI14" i="27"/>
  <c r="C14" i="27"/>
  <c r="B14" i="27"/>
  <c r="A14" i="27"/>
  <c r="AK13" i="27"/>
  <c r="J13" i="19" s="1"/>
  <c r="AJ13" i="27"/>
  <c r="AI13" i="27"/>
  <c r="C13" i="27"/>
  <c r="B13" i="27"/>
  <c r="A13" i="27"/>
  <c r="AK12" i="27"/>
  <c r="J12" i="19" s="1"/>
  <c r="AJ12" i="27"/>
  <c r="AI12" i="27"/>
  <c r="C12" i="27"/>
  <c r="B12" i="27"/>
  <c r="A12" i="27"/>
  <c r="AK11" i="27"/>
  <c r="J11" i="19" s="1"/>
  <c r="AJ11" i="27"/>
  <c r="AI11" i="27"/>
  <c r="C11" i="27"/>
  <c r="B11" i="27"/>
  <c r="A11" i="27"/>
  <c r="AK10" i="27"/>
  <c r="J10" i="19" s="1"/>
  <c r="AJ10" i="27"/>
  <c r="AI10" i="27"/>
  <c r="C10" i="27"/>
  <c r="B10" i="27"/>
  <c r="A10" i="27"/>
  <c r="H60" i="26"/>
  <c r="G60" i="26"/>
  <c r="F60" i="26"/>
  <c r="E60" i="26"/>
  <c r="D60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I53" i="19"/>
  <c r="I52" i="19"/>
  <c r="AJ51" i="26"/>
  <c r="I51" i="19" s="1"/>
  <c r="AI51" i="26"/>
  <c r="AH51" i="26"/>
  <c r="C51" i="26"/>
  <c r="B51" i="26"/>
  <c r="A51" i="26"/>
  <c r="AJ50" i="26"/>
  <c r="I50" i="19" s="1"/>
  <c r="AI50" i="26"/>
  <c r="AH50" i="26"/>
  <c r="C50" i="26"/>
  <c r="B50" i="26"/>
  <c r="A50" i="26"/>
  <c r="AJ49" i="26"/>
  <c r="I49" i="19" s="1"/>
  <c r="AI49" i="26"/>
  <c r="AH49" i="26"/>
  <c r="C49" i="26"/>
  <c r="B49" i="26"/>
  <c r="A49" i="26"/>
  <c r="AJ48" i="26"/>
  <c r="I48" i="19" s="1"/>
  <c r="AI48" i="26"/>
  <c r="AH48" i="26"/>
  <c r="C48" i="26"/>
  <c r="B48" i="26"/>
  <c r="A48" i="26"/>
  <c r="AJ47" i="26"/>
  <c r="I47" i="19" s="1"/>
  <c r="AI47" i="26"/>
  <c r="AH47" i="26"/>
  <c r="C47" i="26"/>
  <c r="B47" i="26"/>
  <c r="A47" i="26"/>
  <c r="AJ46" i="26"/>
  <c r="I46" i="19" s="1"/>
  <c r="AI46" i="26"/>
  <c r="AH46" i="26"/>
  <c r="C46" i="26"/>
  <c r="B46" i="26"/>
  <c r="A46" i="26"/>
  <c r="AJ45" i="26"/>
  <c r="I45" i="19" s="1"/>
  <c r="AI45" i="26"/>
  <c r="AH45" i="26"/>
  <c r="C45" i="26"/>
  <c r="B45" i="26"/>
  <c r="A45" i="26"/>
  <c r="AJ44" i="26"/>
  <c r="I44" i="19" s="1"/>
  <c r="AI44" i="26"/>
  <c r="AH44" i="26"/>
  <c r="C44" i="26"/>
  <c r="B44" i="26"/>
  <c r="A44" i="26"/>
  <c r="AJ43" i="26"/>
  <c r="I43" i="19" s="1"/>
  <c r="AI43" i="26"/>
  <c r="AH43" i="26"/>
  <c r="C43" i="26"/>
  <c r="B43" i="26"/>
  <c r="A43" i="26"/>
  <c r="AJ42" i="26"/>
  <c r="I42" i="19" s="1"/>
  <c r="AI42" i="26"/>
  <c r="AH42" i="26"/>
  <c r="C42" i="26"/>
  <c r="B42" i="26"/>
  <c r="A42" i="26"/>
  <c r="AJ41" i="26"/>
  <c r="I41" i="19" s="1"/>
  <c r="AI41" i="26"/>
  <c r="AH41" i="26"/>
  <c r="C41" i="26"/>
  <c r="B41" i="26"/>
  <c r="A41" i="26"/>
  <c r="AJ40" i="26"/>
  <c r="I40" i="19" s="1"/>
  <c r="AI40" i="26"/>
  <c r="AH40" i="26"/>
  <c r="C40" i="26"/>
  <c r="B40" i="26"/>
  <c r="A40" i="26"/>
  <c r="AJ39" i="26"/>
  <c r="I39" i="19" s="1"/>
  <c r="AI39" i="26"/>
  <c r="AH39" i="26"/>
  <c r="C39" i="26"/>
  <c r="B39" i="26"/>
  <c r="A39" i="26"/>
  <c r="AJ38" i="26"/>
  <c r="I38" i="19" s="1"/>
  <c r="AI38" i="26"/>
  <c r="AH38" i="26"/>
  <c r="C38" i="26"/>
  <c r="B38" i="26"/>
  <c r="A38" i="26"/>
  <c r="AJ37" i="26"/>
  <c r="I37" i="19" s="1"/>
  <c r="AI37" i="26"/>
  <c r="AH37" i="26"/>
  <c r="C37" i="26"/>
  <c r="B37" i="26"/>
  <c r="A37" i="26"/>
  <c r="AJ36" i="26"/>
  <c r="I36" i="19" s="1"/>
  <c r="AI36" i="26"/>
  <c r="AH36" i="26"/>
  <c r="C36" i="26"/>
  <c r="B36" i="26"/>
  <c r="A36" i="26"/>
  <c r="AJ35" i="26"/>
  <c r="I35" i="19" s="1"/>
  <c r="AI35" i="26"/>
  <c r="AH35" i="26"/>
  <c r="C35" i="26"/>
  <c r="B35" i="26"/>
  <c r="A35" i="26"/>
  <c r="AJ34" i="26"/>
  <c r="I34" i="19" s="1"/>
  <c r="AI34" i="26"/>
  <c r="AH34" i="26"/>
  <c r="C34" i="26"/>
  <c r="B34" i="26"/>
  <c r="A34" i="26"/>
  <c r="AJ33" i="26"/>
  <c r="I33" i="19" s="1"/>
  <c r="AI33" i="26"/>
  <c r="AH33" i="26"/>
  <c r="C33" i="26"/>
  <c r="B33" i="26"/>
  <c r="A33" i="26"/>
  <c r="AJ32" i="26"/>
  <c r="I32" i="19" s="1"/>
  <c r="AI32" i="26"/>
  <c r="AH32" i="26"/>
  <c r="C32" i="26"/>
  <c r="B32" i="26"/>
  <c r="A32" i="26"/>
  <c r="AJ31" i="26"/>
  <c r="I31" i="19" s="1"/>
  <c r="AI31" i="26"/>
  <c r="AH31" i="26"/>
  <c r="C31" i="26"/>
  <c r="B31" i="26"/>
  <c r="A31" i="26"/>
  <c r="AJ30" i="26"/>
  <c r="I30" i="19" s="1"/>
  <c r="AI30" i="26"/>
  <c r="AH30" i="26"/>
  <c r="C30" i="26"/>
  <c r="B30" i="26"/>
  <c r="A30" i="26"/>
  <c r="AJ29" i="26"/>
  <c r="I29" i="19" s="1"/>
  <c r="AI29" i="26"/>
  <c r="AH29" i="26"/>
  <c r="C29" i="26"/>
  <c r="B29" i="26"/>
  <c r="A29" i="26"/>
  <c r="AJ28" i="26"/>
  <c r="I28" i="19" s="1"/>
  <c r="AI28" i="26"/>
  <c r="AH28" i="26"/>
  <c r="C28" i="26"/>
  <c r="B28" i="26"/>
  <c r="A28" i="26"/>
  <c r="AJ27" i="26"/>
  <c r="I27" i="19" s="1"/>
  <c r="AI27" i="26"/>
  <c r="AH27" i="26"/>
  <c r="C27" i="26"/>
  <c r="B27" i="26"/>
  <c r="A27" i="26"/>
  <c r="AJ26" i="26"/>
  <c r="I26" i="19" s="1"/>
  <c r="AI26" i="26"/>
  <c r="AH26" i="26"/>
  <c r="C26" i="26"/>
  <c r="B26" i="26"/>
  <c r="A26" i="26"/>
  <c r="AJ25" i="26"/>
  <c r="I25" i="19" s="1"/>
  <c r="AI25" i="26"/>
  <c r="AH25" i="26"/>
  <c r="C25" i="26"/>
  <c r="B25" i="26"/>
  <c r="A25" i="26"/>
  <c r="AJ24" i="26"/>
  <c r="I24" i="19" s="1"/>
  <c r="AI24" i="26"/>
  <c r="AH24" i="26"/>
  <c r="C24" i="26"/>
  <c r="B24" i="26"/>
  <c r="A24" i="26"/>
  <c r="AJ23" i="26"/>
  <c r="I23" i="19" s="1"/>
  <c r="AI23" i="26"/>
  <c r="AH23" i="26"/>
  <c r="C23" i="26"/>
  <c r="B23" i="26"/>
  <c r="A23" i="26"/>
  <c r="AJ22" i="26"/>
  <c r="I22" i="19" s="1"/>
  <c r="AI22" i="26"/>
  <c r="AH22" i="26"/>
  <c r="C22" i="26"/>
  <c r="B22" i="26"/>
  <c r="A22" i="26"/>
  <c r="AJ21" i="26"/>
  <c r="I21" i="19" s="1"/>
  <c r="AI21" i="26"/>
  <c r="AH21" i="26"/>
  <c r="C21" i="26"/>
  <c r="B21" i="26"/>
  <c r="A21" i="26"/>
  <c r="AJ20" i="26"/>
  <c r="I20" i="19" s="1"/>
  <c r="AI20" i="26"/>
  <c r="AH20" i="26"/>
  <c r="C20" i="26"/>
  <c r="B20" i="26"/>
  <c r="A20" i="26"/>
  <c r="AJ19" i="26"/>
  <c r="I19" i="19" s="1"/>
  <c r="AI19" i="26"/>
  <c r="AH19" i="26"/>
  <c r="C19" i="26"/>
  <c r="B19" i="26"/>
  <c r="A19" i="26"/>
  <c r="AJ18" i="26"/>
  <c r="I18" i="19" s="1"/>
  <c r="AI18" i="26"/>
  <c r="AH18" i="26"/>
  <c r="C18" i="26"/>
  <c r="B18" i="26"/>
  <c r="A18" i="26"/>
  <c r="AJ17" i="26"/>
  <c r="I17" i="19" s="1"/>
  <c r="AI17" i="26"/>
  <c r="AH17" i="26"/>
  <c r="C17" i="26"/>
  <c r="B17" i="26"/>
  <c r="A17" i="26"/>
  <c r="AJ16" i="26"/>
  <c r="I16" i="19" s="1"/>
  <c r="AI16" i="26"/>
  <c r="AH16" i="26"/>
  <c r="C16" i="26"/>
  <c r="B16" i="26"/>
  <c r="A16" i="26"/>
  <c r="AJ15" i="26"/>
  <c r="I15" i="19" s="1"/>
  <c r="AI15" i="26"/>
  <c r="AH15" i="26"/>
  <c r="C15" i="26"/>
  <c r="B15" i="26"/>
  <c r="A15" i="26"/>
  <c r="AJ14" i="26"/>
  <c r="I14" i="19" s="1"/>
  <c r="AI14" i="26"/>
  <c r="AH14" i="26"/>
  <c r="C14" i="26"/>
  <c r="B14" i="26"/>
  <c r="A14" i="26"/>
  <c r="AJ13" i="26"/>
  <c r="I13" i="19" s="1"/>
  <c r="AI13" i="26"/>
  <c r="AH13" i="26"/>
  <c r="C13" i="26"/>
  <c r="B13" i="26"/>
  <c r="A13" i="26"/>
  <c r="AJ12" i="26"/>
  <c r="I12" i="19" s="1"/>
  <c r="AI12" i="26"/>
  <c r="AH12" i="26"/>
  <c r="C12" i="26"/>
  <c r="B12" i="26"/>
  <c r="A12" i="26"/>
  <c r="AJ11" i="26"/>
  <c r="I11" i="19" s="1"/>
  <c r="AI11" i="26"/>
  <c r="AH11" i="26"/>
  <c r="C11" i="26"/>
  <c r="B11" i="26"/>
  <c r="A11" i="26"/>
  <c r="AJ10" i="26"/>
  <c r="I10" i="19" s="1"/>
  <c r="AI10" i="26"/>
  <c r="AH10" i="26"/>
  <c r="C10" i="26"/>
  <c r="B10" i="26"/>
  <c r="A10" i="26"/>
  <c r="H60" i="25"/>
  <c r="G60" i="25"/>
  <c r="F60" i="25"/>
  <c r="E60" i="25"/>
  <c r="D60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H53" i="19"/>
  <c r="H52" i="19"/>
  <c r="H51" i="19"/>
  <c r="AI51" i="25"/>
  <c r="C51" i="25"/>
  <c r="B51" i="25"/>
  <c r="A51" i="25"/>
  <c r="H50" i="19"/>
  <c r="AI50" i="25"/>
  <c r="C50" i="25"/>
  <c r="B50" i="25"/>
  <c r="A50" i="25"/>
  <c r="AK49" i="25"/>
  <c r="H49" i="19" s="1"/>
  <c r="AJ49" i="25"/>
  <c r="AI49" i="25"/>
  <c r="C49" i="25"/>
  <c r="B49" i="25"/>
  <c r="A49" i="25"/>
  <c r="AK48" i="25"/>
  <c r="H48" i="19" s="1"/>
  <c r="AJ48" i="25"/>
  <c r="AI48" i="25"/>
  <c r="C48" i="25"/>
  <c r="B48" i="25"/>
  <c r="A48" i="25"/>
  <c r="AK47" i="25"/>
  <c r="H47" i="19" s="1"/>
  <c r="AJ47" i="25"/>
  <c r="AI47" i="25"/>
  <c r="C47" i="25"/>
  <c r="B47" i="25"/>
  <c r="A47" i="25"/>
  <c r="AK46" i="25"/>
  <c r="H46" i="19" s="1"/>
  <c r="AJ46" i="25"/>
  <c r="AI46" i="25"/>
  <c r="C46" i="25"/>
  <c r="B46" i="25"/>
  <c r="A46" i="25"/>
  <c r="AK45" i="25"/>
  <c r="H45" i="19" s="1"/>
  <c r="AJ45" i="25"/>
  <c r="AI45" i="25"/>
  <c r="C45" i="25"/>
  <c r="B45" i="25"/>
  <c r="A45" i="25"/>
  <c r="AK44" i="25"/>
  <c r="H44" i="19" s="1"/>
  <c r="AJ44" i="25"/>
  <c r="AI44" i="25"/>
  <c r="C44" i="25"/>
  <c r="B44" i="25"/>
  <c r="A44" i="25"/>
  <c r="AK43" i="25"/>
  <c r="H43" i="19" s="1"/>
  <c r="AJ43" i="25"/>
  <c r="AI43" i="25"/>
  <c r="C43" i="25"/>
  <c r="B43" i="25"/>
  <c r="A43" i="25"/>
  <c r="AK42" i="25"/>
  <c r="H42" i="19" s="1"/>
  <c r="AJ42" i="25"/>
  <c r="AI42" i="25"/>
  <c r="C42" i="25"/>
  <c r="B42" i="25"/>
  <c r="A42" i="25"/>
  <c r="AK41" i="25"/>
  <c r="H41" i="19" s="1"/>
  <c r="AJ41" i="25"/>
  <c r="AI41" i="25"/>
  <c r="C41" i="25"/>
  <c r="B41" i="25"/>
  <c r="A41" i="25"/>
  <c r="AK40" i="25"/>
  <c r="H40" i="19" s="1"/>
  <c r="AJ40" i="25"/>
  <c r="AI40" i="25"/>
  <c r="C40" i="25"/>
  <c r="B40" i="25"/>
  <c r="A40" i="25"/>
  <c r="AK39" i="25"/>
  <c r="H39" i="19" s="1"/>
  <c r="AJ39" i="25"/>
  <c r="AI39" i="25"/>
  <c r="C39" i="25"/>
  <c r="B39" i="25"/>
  <c r="A39" i="25"/>
  <c r="AK38" i="25"/>
  <c r="H38" i="19" s="1"/>
  <c r="AJ38" i="25"/>
  <c r="AI38" i="25"/>
  <c r="C38" i="25"/>
  <c r="B38" i="25"/>
  <c r="A38" i="25"/>
  <c r="AK37" i="25"/>
  <c r="H37" i="19" s="1"/>
  <c r="AJ37" i="25"/>
  <c r="AI37" i="25"/>
  <c r="C37" i="25"/>
  <c r="B37" i="25"/>
  <c r="A37" i="25"/>
  <c r="AK36" i="25"/>
  <c r="H36" i="19" s="1"/>
  <c r="AJ36" i="25"/>
  <c r="AI36" i="25"/>
  <c r="C36" i="25"/>
  <c r="B36" i="25"/>
  <c r="A36" i="25"/>
  <c r="AK35" i="25"/>
  <c r="H35" i="19" s="1"/>
  <c r="AJ35" i="25"/>
  <c r="AI35" i="25"/>
  <c r="C35" i="25"/>
  <c r="B35" i="25"/>
  <c r="A35" i="25"/>
  <c r="AK34" i="25"/>
  <c r="H34" i="19" s="1"/>
  <c r="AJ34" i="25"/>
  <c r="AI34" i="25"/>
  <c r="C34" i="25"/>
  <c r="B34" i="25"/>
  <c r="A34" i="25"/>
  <c r="AK33" i="25"/>
  <c r="H33" i="19" s="1"/>
  <c r="AJ33" i="25"/>
  <c r="AI33" i="25"/>
  <c r="C33" i="25"/>
  <c r="B33" i="25"/>
  <c r="A33" i="25"/>
  <c r="AK32" i="25"/>
  <c r="H32" i="19" s="1"/>
  <c r="AJ32" i="25"/>
  <c r="AI32" i="25"/>
  <c r="C32" i="25"/>
  <c r="B32" i="25"/>
  <c r="A32" i="25"/>
  <c r="AK31" i="25"/>
  <c r="H31" i="19" s="1"/>
  <c r="AJ31" i="25"/>
  <c r="AI31" i="25"/>
  <c r="C31" i="25"/>
  <c r="B31" i="25"/>
  <c r="A31" i="25"/>
  <c r="AK30" i="25"/>
  <c r="H30" i="19" s="1"/>
  <c r="AJ30" i="25"/>
  <c r="AI30" i="25"/>
  <c r="C30" i="25"/>
  <c r="B30" i="25"/>
  <c r="A30" i="25"/>
  <c r="AK29" i="25"/>
  <c r="H29" i="19" s="1"/>
  <c r="AJ29" i="25"/>
  <c r="AI29" i="25"/>
  <c r="C29" i="25"/>
  <c r="B29" i="25"/>
  <c r="A29" i="25"/>
  <c r="AK28" i="25"/>
  <c r="H28" i="19" s="1"/>
  <c r="AJ28" i="25"/>
  <c r="AI28" i="25"/>
  <c r="C28" i="25"/>
  <c r="B28" i="25"/>
  <c r="A28" i="25"/>
  <c r="AK27" i="25"/>
  <c r="H27" i="19" s="1"/>
  <c r="AJ27" i="25"/>
  <c r="AI27" i="25"/>
  <c r="C27" i="25"/>
  <c r="B27" i="25"/>
  <c r="A27" i="25"/>
  <c r="AK26" i="25"/>
  <c r="H26" i="19" s="1"/>
  <c r="AJ26" i="25"/>
  <c r="AI26" i="25"/>
  <c r="C26" i="25"/>
  <c r="B26" i="25"/>
  <c r="A26" i="25"/>
  <c r="AK25" i="25"/>
  <c r="H25" i="19" s="1"/>
  <c r="AJ25" i="25"/>
  <c r="AI25" i="25"/>
  <c r="C25" i="25"/>
  <c r="B25" i="25"/>
  <c r="A25" i="25"/>
  <c r="AK24" i="25"/>
  <c r="H24" i="19" s="1"/>
  <c r="AJ24" i="25"/>
  <c r="AI24" i="25"/>
  <c r="C24" i="25"/>
  <c r="B24" i="25"/>
  <c r="A24" i="25"/>
  <c r="AK23" i="25"/>
  <c r="H23" i="19" s="1"/>
  <c r="AJ23" i="25"/>
  <c r="AI23" i="25"/>
  <c r="C23" i="25"/>
  <c r="B23" i="25"/>
  <c r="A23" i="25"/>
  <c r="AK22" i="25"/>
  <c r="H22" i="19" s="1"/>
  <c r="AJ22" i="25"/>
  <c r="AI22" i="25"/>
  <c r="C22" i="25"/>
  <c r="B22" i="25"/>
  <c r="A22" i="25"/>
  <c r="AK21" i="25"/>
  <c r="H21" i="19" s="1"/>
  <c r="AJ21" i="25"/>
  <c r="AI21" i="25"/>
  <c r="C21" i="25"/>
  <c r="B21" i="25"/>
  <c r="A21" i="25"/>
  <c r="AK20" i="25"/>
  <c r="H20" i="19" s="1"/>
  <c r="AJ20" i="25"/>
  <c r="AI20" i="25"/>
  <c r="C20" i="25"/>
  <c r="B20" i="25"/>
  <c r="A20" i="25"/>
  <c r="AK19" i="25"/>
  <c r="H19" i="19" s="1"/>
  <c r="AJ19" i="25"/>
  <c r="AI19" i="25"/>
  <c r="C19" i="25"/>
  <c r="B19" i="25"/>
  <c r="A19" i="25"/>
  <c r="AK18" i="25"/>
  <c r="H18" i="19" s="1"/>
  <c r="AJ18" i="25"/>
  <c r="AI18" i="25"/>
  <c r="C18" i="25"/>
  <c r="B18" i="25"/>
  <c r="A18" i="25"/>
  <c r="AK17" i="25"/>
  <c r="H17" i="19" s="1"/>
  <c r="AJ17" i="25"/>
  <c r="AI17" i="25"/>
  <c r="C17" i="25"/>
  <c r="B17" i="25"/>
  <c r="A17" i="25"/>
  <c r="AK16" i="25"/>
  <c r="H16" i="19" s="1"/>
  <c r="AJ16" i="25"/>
  <c r="AI16" i="25"/>
  <c r="C16" i="25"/>
  <c r="B16" i="25"/>
  <c r="A16" i="25"/>
  <c r="AK15" i="25"/>
  <c r="H15" i="19" s="1"/>
  <c r="AJ15" i="25"/>
  <c r="AI15" i="25"/>
  <c r="C15" i="25"/>
  <c r="B15" i="25"/>
  <c r="A15" i="25"/>
  <c r="AK14" i="25"/>
  <c r="H14" i="19" s="1"/>
  <c r="AJ14" i="25"/>
  <c r="AI14" i="25"/>
  <c r="C14" i="25"/>
  <c r="B14" i="25"/>
  <c r="A14" i="25"/>
  <c r="AK13" i="25"/>
  <c r="H13" i="19" s="1"/>
  <c r="AJ13" i="25"/>
  <c r="AI13" i="25"/>
  <c r="C13" i="25"/>
  <c r="B13" i="25"/>
  <c r="A13" i="25"/>
  <c r="AK12" i="25"/>
  <c r="H12" i="19" s="1"/>
  <c r="AJ12" i="25"/>
  <c r="AI12" i="25"/>
  <c r="C12" i="25"/>
  <c r="B12" i="25"/>
  <c r="A12" i="25"/>
  <c r="AK11" i="25"/>
  <c r="H11" i="19" s="1"/>
  <c r="AJ11" i="25"/>
  <c r="AI11" i="25"/>
  <c r="C11" i="25"/>
  <c r="B11" i="25"/>
  <c r="A11" i="25"/>
  <c r="AK10" i="25"/>
  <c r="H10" i="19" s="1"/>
  <c r="AJ10" i="25"/>
  <c r="AI10" i="25"/>
  <c r="C10" i="25"/>
  <c r="B10" i="25"/>
  <c r="A10" i="25"/>
  <c r="H60" i="24"/>
  <c r="G60" i="24"/>
  <c r="F60" i="24"/>
  <c r="E60" i="24"/>
  <c r="D60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G53" i="19"/>
  <c r="G52" i="19"/>
  <c r="G51" i="19"/>
  <c r="AJ50" i="24"/>
  <c r="G50" i="19" s="1"/>
  <c r="AI50" i="24"/>
  <c r="AH50" i="24"/>
  <c r="C50" i="24"/>
  <c r="B50" i="24"/>
  <c r="A50" i="24"/>
  <c r="AJ49" i="24"/>
  <c r="G49" i="19" s="1"/>
  <c r="AI49" i="24"/>
  <c r="AH49" i="24"/>
  <c r="C49" i="24"/>
  <c r="B49" i="24"/>
  <c r="A49" i="24"/>
  <c r="AJ48" i="24"/>
  <c r="G48" i="19" s="1"/>
  <c r="AI48" i="24"/>
  <c r="AH48" i="24"/>
  <c r="C48" i="24"/>
  <c r="B48" i="24"/>
  <c r="A48" i="24"/>
  <c r="AJ47" i="24"/>
  <c r="G47" i="19" s="1"/>
  <c r="AI47" i="24"/>
  <c r="AH47" i="24"/>
  <c r="C47" i="24"/>
  <c r="B47" i="24"/>
  <c r="A47" i="24"/>
  <c r="AJ46" i="24"/>
  <c r="G46" i="19" s="1"/>
  <c r="AI46" i="24"/>
  <c r="AH46" i="24"/>
  <c r="C46" i="24"/>
  <c r="B46" i="24"/>
  <c r="A46" i="24"/>
  <c r="AJ45" i="24"/>
  <c r="G45" i="19" s="1"/>
  <c r="AI45" i="24"/>
  <c r="AH45" i="24"/>
  <c r="C45" i="24"/>
  <c r="B45" i="24"/>
  <c r="A45" i="24"/>
  <c r="AJ44" i="24"/>
  <c r="G44" i="19" s="1"/>
  <c r="AI44" i="24"/>
  <c r="AH44" i="24"/>
  <c r="C44" i="24"/>
  <c r="B44" i="24"/>
  <c r="A44" i="24"/>
  <c r="AJ43" i="24"/>
  <c r="G43" i="19" s="1"/>
  <c r="AI43" i="24"/>
  <c r="AH43" i="24"/>
  <c r="C43" i="24"/>
  <c r="B43" i="24"/>
  <c r="A43" i="24"/>
  <c r="AJ42" i="24"/>
  <c r="G42" i="19" s="1"/>
  <c r="AI42" i="24"/>
  <c r="AH42" i="24"/>
  <c r="C42" i="24"/>
  <c r="B42" i="24"/>
  <c r="A42" i="24"/>
  <c r="AJ41" i="24"/>
  <c r="G41" i="19" s="1"/>
  <c r="AI41" i="24"/>
  <c r="AH41" i="24"/>
  <c r="C41" i="24"/>
  <c r="B41" i="24"/>
  <c r="A41" i="24"/>
  <c r="AJ40" i="24"/>
  <c r="G40" i="19" s="1"/>
  <c r="AI40" i="24"/>
  <c r="AH40" i="24"/>
  <c r="C40" i="24"/>
  <c r="B40" i="24"/>
  <c r="A40" i="24"/>
  <c r="AJ39" i="24"/>
  <c r="G39" i="19" s="1"/>
  <c r="AI39" i="24"/>
  <c r="AH39" i="24"/>
  <c r="C39" i="24"/>
  <c r="B39" i="24"/>
  <c r="A39" i="24"/>
  <c r="AJ38" i="24"/>
  <c r="G38" i="19" s="1"/>
  <c r="AI38" i="24"/>
  <c r="AH38" i="24"/>
  <c r="C38" i="24"/>
  <c r="B38" i="24"/>
  <c r="A38" i="24"/>
  <c r="AJ37" i="24"/>
  <c r="G37" i="19" s="1"/>
  <c r="AI37" i="24"/>
  <c r="AH37" i="24"/>
  <c r="C37" i="24"/>
  <c r="B37" i="24"/>
  <c r="A37" i="24"/>
  <c r="AJ36" i="24"/>
  <c r="G36" i="19" s="1"/>
  <c r="AI36" i="24"/>
  <c r="AH36" i="24"/>
  <c r="C36" i="24"/>
  <c r="B36" i="24"/>
  <c r="A36" i="24"/>
  <c r="AJ35" i="24"/>
  <c r="G35" i="19" s="1"/>
  <c r="AI35" i="24"/>
  <c r="AH35" i="24"/>
  <c r="C35" i="24"/>
  <c r="B35" i="24"/>
  <c r="A35" i="24"/>
  <c r="AJ34" i="24"/>
  <c r="G34" i="19" s="1"/>
  <c r="AI34" i="24"/>
  <c r="AH34" i="24"/>
  <c r="C34" i="24"/>
  <c r="B34" i="24"/>
  <c r="A34" i="24"/>
  <c r="AJ33" i="24"/>
  <c r="G33" i="19" s="1"/>
  <c r="AI33" i="24"/>
  <c r="AH33" i="24"/>
  <c r="C33" i="24"/>
  <c r="B33" i="24"/>
  <c r="A33" i="24"/>
  <c r="AJ32" i="24"/>
  <c r="G32" i="19" s="1"/>
  <c r="AI32" i="24"/>
  <c r="AH32" i="24"/>
  <c r="C32" i="24"/>
  <c r="B32" i="24"/>
  <c r="A32" i="24"/>
  <c r="AJ31" i="24"/>
  <c r="G31" i="19" s="1"/>
  <c r="AI31" i="24"/>
  <c r="AH31" i="24"/>
  <c r="C31" i="24"/>
  <c r="B31" i="24"/>
  <c r="A31" i="24"/>
  <c r="AJ30" i="24"/>
  <c r="G30" i="19" s="1"/>
  <c r="AI30" i="24"/>
  <c r="AH30" i="24"/>
  <c r="C30" i="24"/>
  <c r="B30" i="24"/>
  <c r="A30" i="24"/>
  <c r="AJ29" i="24"/>
  <c r="G29" i="19" s="1"/>
  <c r="AI29" i="24"/>
  <c r="AH29" i="24"/>
  <c r="C29" i="24"/>
  <c r="B29" i="24"/>
  <c r="A29" i="24"/>
  <c r="AJ28" i="24"/>
  <c r="G28" i="19" s="1"/>
  <c r="AI28" i="24"/>
  <c r="AH28" i="24"/>
  <c r="C28" i="24"/>
  <c r="B28" i="24"/>
  <c r="A28" i="24"/>
  <c r="AJ27" i="24"/>
  <c r="G27" i="19" s="1"/>
  <c r="AI27" i="24"/>
  <c r="AH27" i="24"/>
  <c r="C27" i="24"/>
  <c r="B27" i="24"/>
  <c r="A27" i="24"/>
  <c r="AJ26" i="24"/>
  <c r="G26" i="19" s="1"/>
  <c r="AI26" i="24"/>
  <c r="AH26" i="24"/>
  <c r="C26" i="24"/>
  <c r="B26" i="24"/>
  <c r="A26" i="24"/>
  <c r="AJ25" i="24"/>
  <c r="G25" i="19" s="1"/>
  <c r="AI25" i="24"/>
  <c r="AH25" i="24"/>
  <c r="C25" i="24"/>
  <c r="B25" i="24"/>
  <c r="A25" i="24"/>
  <c r="AJ24" i="24"/>
  <c r="G24" i="19" s="1"/>
  <c r="AI24" i="24"/>
  <c r="AH24" i="24"/>
  <c r="C24" i="24"/>
  <c r="B24" i="24"/>
  <c r="A24" i="24"/>
  <c r="AJ23" i="24"/>
  <c r="G23" i="19" s="1"/>
  <c r="AI23" i="24"/>
  <c r="AH23" i="24"/>
  <c r="C23" i="24"/>
  <c r="B23" i="24"/>
  <c r="A23" i="24"/>
  <c r="AJ22" i="24"/>
  <c r="G22" i="19" s="1"/>
  <c r="AI22" i="24"/>
  <c r="AH22" i="24"/>
  <c r="C22" i="24"/>
  <c r="B22" i="24"/>
  <c r="A22" i="24"/>
  <c r="AJ21" i="24"/>
  <c r="G21" i="19" s="1"/>
  <c r="AI21" i="24"/>
  <c r="AH21" i="24"/>
  <c r="C21" i="24"/>
  <c r="B21" i="24"/>
  <c r="A21" i="24"/>
  <c r="AJ20" i="24"/>
  <c r="G20" i="19" s="1"/>
  <c r="AI20" i="24"/>
  <c r="AH20" i="24"/>
  <c r="C20" i="24"/>
  <c r="B20" i="24"/>
  <c r="A20" i="24"/>
  <c r="AJ19" i="24"/>
  <c r="G19" i="19" s="1"/>
  <c r="AI19" i="24"/>
  <c r="AH19" i="24"/>
  <c r="C19" i="24"/>
  <c r="B19" i="24"/>
  <c r="A19" i="24"/>
  <c r="AJ18" i="24"/>
  <c r="G18" i="19" s="1"/>
  <c r="AI18" i="24"/>
  <c r="AH18" i="24"/>
  <c r="C18" i="24"/>
  <c r="B18" i="24"/>
  <c r="A18" i="24"/>
  <c r="AJ17" i="24"/>
  <c r="G17" i="19" s="1"/>
  <c r="AI17" i="24"/>
  <c r="AH17" i="24"/>
  <c r="C17" i="24"/>
  <c r="B17" i="24"/>
  <c r="A17" i="24"/>
  <c r="AJ16" i="24"/>
  <c r="G16" i="19" s="1"/>
  <c r="AI16" i="24"/>
  <c r="AH16" i="24"/>
  <c r="C16" i="24"/>
  <c r="B16" i="24"/>
  <c r="A16" i="24"/>
  <c r="AJ15" i="24"/>
  <c r="G15" i="19" s="1"/>
  <c r="AI15" i="24"/>
  <c r="AH15" i="24"/>
  <c r="C15" i="24"/>
  <c r="B15" i="24"/>
  <c r="A15" i="24"/>
  <c r="AJ14" i="24"/>
  <c r="G14" i="19" s="1"/>
  <c r="AI14" i="24"/>
  <c r="AH14" i="24"/>
  <c r="C14" i="24"/>
  <c r="B14" i="24"/>
  <c r="A14" i="24"/>
  <c r="AJ13" i="24"/>
  <c r="G13" i="19" s="1"/>
  <c r="AI13" i="24"/>
  <c r="AH13" i="24"/>
  <c r="C13" i="24"/>
  <c r="B13" i="24"/>
  <c r="A13" i="24"/>
  <c r="AJ12" i="24"/>
  <c r="G12" i="19" s="1"/>
  <c r="AI12" i="24"/>
  <c r="AH12" i="24"/>
  <c r="C12" i="24"/>
  <c r="B12" i="24"/>
  <c r="A12" i="24"/>
  <c r="AJ11" i="24"/>
  <c r="G11" i="19" s="1"/>
  <c r="AI11" i="24"/>
  <c r="AH11" i="24"/>
  <c r="C11" i="24"/>
  <c r="B11" i="24"/>
  <c r="A11" i="24"/>
  <c r="AJ10" i="24"/>
  <c r="G10" i="19" s="1"/>
  <c r="AI10" i="24"/>
  <c r="AH10" i="24"/>
  <c r="C10" i="24"/>
  <c r="B10" i="24"/>
  <c r="A10" i="24"/>
  <c r="H60" i="23"/>
  <c r="G60" i="23"/>
  <c r="F60" i="23"/>
  <c r="E60" i="23"/>
  <c r="D60" i="23"/>
  <c r="AH58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F53" i="19"/>
  <c r="F52" i="19"/>
  <c r="F51" i="19"/>
  <c r="AK50" i="23"/>
  <c r="F50" i="19" s="1"/>
  <c r="AJ50" i="23"/>
  <c r="AI50" i="23"/>
  <c r="C50" i="23"/>
  <c r="B50" i="23"/>
  <c r="A50" i="23"/>
  <c r="AK49" i="23"/>
  <c r="F49" i="19" s="1"/>
  <c r="AJ49" i="23"/>
  <c r="AI49" i="23"/>
  <c r="C49" i="23"/>
  <c r="B49" i="23"/>
  <c r="A49" i="23"/>
  <c r="AK48" i="23"/>
  <c r="F48" i="19" s="1"/>
  <c r="AJ48" i="23"/>
  <c r="AI48" i="23"/>
  <c r="C48" i="23"/>
  <c r="B48" i="23"/>
  <c r="A48" i="23"/>
  <c r="AK47" i="23"/>
  <c r="F47" i="19" s="1"/>
  <c r="AJ47" i="23"/>
  <c r="AI47" i="23"/>
  <c r="C47" i="23"/>
  <c r="B47" i="23"/>
  <c r="A47" i="23"/>
  <c r="AK46" i="23"/>
  <c r="F46" i="19" s="1"/>
  <c r="AJ46" i="23"/>
  <c r="AI46" i="23"/>
  <c r="C46" i="23"/>
  <c r="B46" i="23"/>
  <c r="A46" i="23"/>
  <c r="AK45" i="23"/>
  <c r="F45" i="19" s="1"/>
  <c r="AJ45" i="23"/>
  <c r="AI45" i="23"/>
  <c r="C45" i="23"/>
  <c r="B45" i="23"/>
  <c r="A45" i="23"/>
  <c r="AK44" i="23"/>
  <c r="F44" i="19" s="1"/>
  <c r="AJ44" i="23"/>
  <c r="AI44" i="23"/>
  <c r="C44" i="23"/>
  <c r="B44" i="23"/>
  <c r="A44" i="23"/>
  <c r="AK43" i="23"/>
  <c r="F43" i="19" s="1"/>
  <c r="AJ43" i="23"/>
  <c r="AI43" i="23"/>
  <c r="C43" i="23"/>
  <c r="B43" i="23"/>
  <c r="A43" i="23"/>
  <c r="AK42" i="23"/>
  <c r="F42" i="19" s="1"/>
  <c r="AJ42" i="23"/>
  <c r="AI42" i="23"/>
  <c r="C42" i="23"/>
  <c r="B42" i="23"/>
  <c r="A42" i="23"/>
  <c r="AK41" i="23"/>
  <c r="F41" i="19" s="1"/>
  <c r="AJ41" i="23"/>
  <c r="AI41" i="23"/>
  <c r="C41" i="23"/>
  <c r="B41" i="23"/>
  <c r="A41" i="23"/>
  <c r="AK40" i="23"/>
  <c r="F40" i="19" s="1"/>
  <c r="AJ40" i="23"/>
  <c r="AI40" i="23"/>
  <c r="C40" i="23"/>
  <c r="B40" i="23"/>
  <c r="A40" i="23"/>
  <c r="AK39" i="23"/>
  <c r="F39" i="19" s="1"/>
  <c r="AJ39" i="23"/>
  <c r="AI39" i="23"/>
  <c r="C39" i="23"/>
  <c r="B39" i="23"/>
  <c r="A39" i="23"/>
  <c r="AK38" i="23"/>
  <c r="F38" i="19" s="1"/>
  <c r="AJ38" i="23"/>
  <c r="AI38" i="23"/>
  <c r="C38" i="23"/>
  <c r="B38" i="23"/>
  <c r="A38" i="23"/>
  <c r="AK37" i="23"/>
  <c r="F37" i="19" s="1"/>
  <c r="AJ37" i="23"/>
  <c r="AI37" i="23"/>
  <c r="C37" i="23"/>
  <c r="B37" i="23"/>
  <c r="A37" i="23"/>
  <c r="AK36" i="23"/>
  <c r="F36" i="19" s="1"/>
  <c r="AJ36" i="23"/>
  <c r="AI36" i="23"/>
  <c r="C36" i="23"/>
  <c r="B36" i="23"/>
  <c r="A36" i="23"/>
  <c r="AK35" i="23"/>
  <c r="F35" i="19" s="1"/>
  <c r="AJ35" i="23"/>
  <c r="AI35" i="23"/>
  <c r="C35" i="23"/>
  <c r="B35" i="23"/>
  <c r="A35" i="23"/>
  <c r="AK34" i="23"/>
  <c r="F34" i="19" s="1"/>
  <c r="AJ34" i="23"/>
  <c r="AI34" i="23"/>
  <c r="C34" i="23"/>
  <c r="B34" i="23"/>
  <c r="A34" i="23"/>
  <c r="AK33" i="23"/>
  <c r="F33" i="19" s="1"/>
  <c r="AJ33" i="23"/>
  <c r="AI33" i="23"/>
  <c r="C33" i="23"/>
  <c r="B33" i="23"/>
  <c r="A33" i="23"/>
  <c r="AK32" i="23"/>
  <c r="F32" i="19" s="1"/>
  <c r="AJ32" i="23"/>
  <c r="AI32" i="23"/>
  <c r="C32" i="23"/>
  <c r="B32" i="23"/>
  <c r="A32" i="23"/>
  <c r="AK31" i="23"/>
  <c r="F31" i="19" s="1"/>
  <c r="AJ31" i="23"/>
  <c r="AI31" i="23"/>
  <c r="C31" i="23"/>
  <c r="B31" i="23"/>
  <c r="A31" i="23"/>
  <c r="AK30" i="23"/>
  <c r="F30" i="19" s="1"/>
  <c r="AJ30" i="23"/>
  <c r="AI30" i="23"/>
  <c r="C30" i="23"/>
  <c r="B30" i="23"/>
  <c r="A30" i="23"/>
  <c r="AK29" i="23"/>
  <c r="F29" i="19" s="1"/>
  <c r="AJ29" i="23"/>
  <c r="AI29" i="23"/>
  <c r="C29" i="23"/>
  <c r="B29" i="23"/>
  <c r="A29" i="23"/>
  <c r="AK28" i="23"/>
  <c r="F28" i="19" s="1"/>
  <c r="AJ28" i="23"/>
  <c r="AI28" i="23"/>
  <c r="C28" i="23"/>
  <c r="B28" i="23"/>
  <c r="A28" i="23"/>
  <c r="AK27" i="23"/>
  <c r="F27" i="19" s="1"/>
  <c r="AJ27" i="23"/>
  <c r="AI27" i="23"/>
  <c r="C27" i="23"/>
  <c r="B27" i="23"/>
  <c r="A27" i="23"/>
  <c r="AK26" i="23"/>
  <c r="F26" i="19" s="1"/>
  <c r="AJ26" i="23"/>
  <c r="AI26" i="23"/>
  <c r="C26" i="23"/>
  <c r="B26" i="23"/>
  <c r="A26" i="23"/>
  <c r="AK25" i="23"/>
  <c r="F25" i="19" s="1"/>
  <c r="AJ25" i="23"/>
  <c r="AI25" i="23"/>
  <c r="C25" i="23"/>
  <c r="B25" i="23"/>
  <c r="A25" i="23"/>
  <c r="AK24" i="23"/>
  <c r="F24" i="19" s="1"/>
  <c r="AJ24" i="23"/>
  <c r="AI24" i="23"/>
  <c r="C24" i="23"/>
  <c r="B24" i="23"/>
  <c r="A24" i="23"/>
  <c r="AK23" i="23"/>
  <c r="F23" i="19" s="1"/>
  <c r="AJ23" i="23"/>
  <c r="AI23" i="23"/>
  <c r="C23" i="23"/>
  <c r="B23" i="23"/>
  <c r="A23" i="23"/>
  <c r="AK22" i="23"/>
  <c r="F22" i="19" s="1"/>
  <c r="AJ22" i="23"/>
  <c r="AI22" i="23"/>
  <c r="C22" i="23"/>
  <c r="B22" i="23"/>
  <c r="A22" i="23"/>
  <c r="AK21" i="23"/>
  <c r="F21" i="19" s="1"/>
  <c r="AJ21" i="23"/>
  <c r="AI21" i="23"/>
  <c r="C21" i="23"/>
  <c r="B21" i="23"/>
  <c r="A21" i="23"/>
  <c r="AK20" i="23"/>
  <c r="F20" i="19" s="1"/>
  <c r="AJ20" i="23"/>
  <c r="AI20" i="23"/>
  <c r="C20" i="23"/>
  <c r="B20" i="23"/>
  <c r="A20" i="23"/>
  <c r="AK19" i="23"/>
  <c r="F19" i="19" s="1"/>
  <c r="AJ19" i="23"/>
  <c r="AI19" i="23"/>
  <c r="C19" i="23"/>
  <c r="B19" i="23"/>
  <c r="A19" i="23"/>
  <c r="AK18" i="23"/>
  <c r="F18" i="19" s="1"/>
  <c r="AJ18" i="23"/>
  <c r="AI18" i="23"/>
  <c r="C18" i="23"/>
  <c r="B18" i="23"/>
  <c r="A18" i="23"/>
  <c r="AK17" i="23"/>
  <c r="F17" i="19" s="1"/>
  <c r="AJ17" i="23"/>
  <c r="AI17" i="23"/>
  <c r="C17" i="23"/>
  <c r="B17" i="23"/>
  <c r="A17" i="23"/>
  <c r="AK16" i="23"/>
  <c r="F16" i="19" s="1"/>
  <c r="AJ16" i="23"/>
  <c r="AI16" i="23"/>
  <c r="C16" i="23"/>
  <c r="B16" i="23"/>
  <c r="A16" i="23"/>
  <c r="AK15" i="23"/>
  <c r="F15" i="19" s="1"/>
  <c r="AJ15" i="23"/>
  <c r="AI15" i="23"/>
  <c r="C15" i="23"/>
  <c r="B15" i="23"/>
  <c r="A15" i="23"/>
  <c r="AK14" i="23"/>
  <c r="F14" i="19" s="1"/>
  <c r="AJ14" i="23"/>
  <c r="AI14" i="23"/>
  <c r="C14" i="23"/>
  <c r="B14" i="23"/>
  <c r="A14" i="23"/>
  <c r="AK13" i="23"/>
  <c r="F13" i="19" s="1"/>
  <c r="AJ13" i="23"/>
  <c r="AI13" i="23"/>
  <c r="C13" i="23"/>
  <c r="B13" i="23"/>
  <c r="A13" i="23"/>
  <c r="AK12" i="23"/>
  <c r="F12" i="19" s="1"/>
  <c r="AJ12" i="23"/>
  <c r="AI12" i="23"/>
  <c r="C12" i="23"/>
  <c r="B12" i="23"/>
  <c r="A12" i="23"/>
  <c r="AK11" i="23"/>
  <c r="F11" i="19" s="1"/>
  <c r="AJ11" i="23"/>
  <c r="AI11" i="23"/>
  <c r="C11" i="23"/>
  <c r="B11" i="23"/>
  <c r="A11" i="23"/>
  <c r="AK10" i="23"/>
  <c r="F10" i="19" s="1"/>
  <c r="AJ10" i="23"/>
  <c r="AI10" i="23"/>
  <c r="C10" i="23"/>
  <c r="B10" i="23"/>
  <c r="A10" i="23"/>
  <c r="H60" i="22"/>
  <c r="G60" i="22"/>
  <c r="F60" i="22"/>
  <c r="E60" i="22"/>
  <c r="D60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5" i="22"/>
  <c r="B55" i="22"/>
  <c r="A55" i="22"/>
  <c r="E53" i="19"/>
  <c r="C53" i="22"/>
  <c r="B53" i="22"/>
  <c r="A53" i="22"/>
  <c r="E52" i="19"/>
  <c r="C52" i="22"/>
  <c r="B52" i="22"/>
  <c r="A52" i="22"/>
  <c r="AK51" i="22"/>
  <c r="E51" i="19" s="1"/>
  <c r="AJ51" i="22"/>
  <c r="AI51" i="22"/>
  <c r="C51" i="22"/>
  <c r="B51" i="22"/>
  <c r="A51" i="22"/>
  <c r="AK50" i="22"/>
  <c r="E50" i="19" s="1"/>
  <c r="AJ50" i="22"/>
  <c r="AI50" i="22"/>
  <c r="C50" i="22"/>
  <c r="B50" i="22"/>
  <c r="A50" i="22"/>
  <c r="AK49" i="22"/>
  <c r="E49" i="19" s="1"/>
  <c r="AJ49" i="22"/>
  <c r="AI49" i="22"/>
  <c r="C49" i="22"/>
  <c r="B49" i="22"/>
  <c r="A49" i="22"/>
  <c r="AK48" i="22"/>
  <c r="E48" i="19" s="1"/>
  <c r="AJ48" i="22"/>
  <c r="AI48" i="22"/>
  <c r="C48" i="22"/>
  <c r="B48" i="22"/>
  <c r="A48" i="22"/>
  <c r="AK47" i="22"/>
  <c r="E47" i="19" s="1"/>
  <c r="AJ47" i="22"/>
  <c r="AI47" i="22"/>
  <c r="C47" i="22"/>
  <c r="B47" i="22"/>
  <c r="A47" i="22"/>
  <c r="AK46" i="22"/>
  <c r="E46" i="19" s="1"/>
  <c r="AJ46" i="22"/>
  <c r="AI46" i="22"/>
  <c r="C46" i="22"/>
  <c r="B46" i="22"/>
  <c r="A46" i="22"/>
  <c r="AK45" i="22"/>
  <c r="E45" i="19" s="1"/>
  <c r="AJ45" i="22"/>
  <c r="AI45" i="22"/>
  <c r="C45" i="22"/>
  <c r="B45" i="22"/>
  <c r="A45" i="22"/>
  <c r="AK44" i="22"/>
  <c r="E44" i="19" s="1"/>
  <c r="AJ44" i="22"/>
  <c r="AI44" i="22"/>
  <c r="C44" i="22"/>
  <c r="B44" i="22"/>
  <c r="A44" i="22"/>
  <c r="AK43" i="22"/>
  <c r="E43" i="19" s="1"/>
  <c r="AJ43" i="22"/>
  <c r="AI43" i="22"/>
  <c r="C43" i="22"/>
  <c r="B43" i="22"/>
  <c r="A43" i="22"/>
  <c r="AK42" i="22"/>
  <c r="E42" i="19" s="1"/>
  <c r="AJ42" i="22"/>
  <c r="AI42" i="22"/>
  <c r="C42" i="22"/>
  <c r="B42" i="22"/>
  <c r="A42" i="22"/>
  <c r="AK41" i="22"/>
  <c r="E41" i="19" s="1"/>
  <c r="AJ41" i="22"/>
  <c r="AI41" i="22"/>
  <c r="C41" i="22"/>
  <c r="B41" i="22"/>
  <c r="A41" i="22"/>
  <c r="AK40" i="22"/>
  <c r="E40" i="19" s="1"/>
  <c r="AJ40" i="22"/>
  <c r="AI40" i="22"/>
  <c r="C40" i="22"/>
  <c r="B40" i="22"/>
  <c r="A40" i="22"/>
  <c r="AK39" i="22"/>
  <c r="E39" i="19" s="1"/>
  <c r="AJ39" i="22"/>
  <c r="AI39" i="22"/>
  <c r="C39" i="22"/>
  <c r="B39" i="22"/>
  <c r="A39" i="22"/>
  <c r="AK38" i="22"/>
  <c r="E38" i="19" s="1"/>
  <c r="AJ38" i="22"/>
  <c r="AI38" i="22"/>
  <c r="C38" i="22"/>
  <c r="B38" i="22"/>
  <c r="A38" i="22"/>
  <c r="AK37" i="22"/>
  <c r="E37" i="19" s="1"/>
  <c r="AJ37" i="22"/>
  <c r="AI37" i="22"/>
  <c r="C37" i="22"/>
  <c r="B37" i="22"/>
  <c r="A37" i="22"/>
  <c r="AK36" i="22"/>
  <c r="E36" i="19" s="1"/>
  <c r="AJ36" i="22"/>
  <c r="AI36" i="22"/>
  <c r="C36" i="22"/>
  <c r="B36" i="22"/>
  <c r="A36" i="22"/>
  <c r="AK35" i="22"/>
  <c r="E35" i="19" s="1"/>
  <c r="AJ35" i="22"/>
  <c r="AI35" i="22"/>
  <c r="C35" i="22"/>
  <c r="B35" i="22"/>
  <c r="A35" i="22"/>
  <c r="AK34" i="22"/>
  <c r="E34" i="19" s="1"/>
  <c r="AJ34" i="22"/>
  <c r="AI34" i="22"/>
  <c r="C34" i="22"/>
  <c r="B34" i="22"/>
  <c r="A34" i="22"/>
  <c r="AK33" i="22"/>
  <c r="E33" i="19" s="1"/>
  <c r="AJ33" i="22"/>
  <c r="AI33" i="22"/>
  <c r="C33" i="22"/>
  <c r="B33" i="22"/>
  <c r="A33" i="22"/>
  <c r="AK32" i="22"/>
  <c r="E32" i="19" s="1"/>
  <c r="AJ32" i="22"/>
  <c r="AI32" i="22"/>
  <c r="C32" i="22"/>
  <c r="B32" i="22"/>
  <c r="A32" i="22"/>
  <c r="AK31" i="22"/>
  <c r="E31" i="19" s="1"/>
  <c r="AJ31" i="22"/>
  <c r="AI31" i="22"/>
  <c r="C31" i="22"/>
  <c r="B31" i="22"/>
  <c r="A31" i="22"/>
  <c r="AK30" i="22"/>
  <c r="E30" i="19" s="1"/>
  <c r="AJ30" i="22"/>
  <c r="AI30" i="22"/>
  <c r="C30" i="22"/>
  <c r="B30" i="22"/>
  <c r="A30" i="22"/>
  <c r="AK29" i="22"/>
  <c r="E29" i="19" s="1"/>
  <c r="AJ29" i="22"/>
  <c r="AI29" i="22"/>
  <c r="C29" i="22"/>
  <c r="B29" i="22"/>
  <c r="A29" i="22"/>
  <c r="AK28" i="22"/>
  <c r="E28" i="19" s="1"/>
  <c r="AJ28" i="22"/>
  <c r="AI28" i="22"/>
  <c r="C28" i="22"/>
  <c r="B28" i="22"/>
  <c r="A28" i="22"/>
  <c r="AK27" i="22"/>
  <c r="E27" i="19" s="1"/>
  <c r="AJ27" i="22"/>
  <c r="AI27" i="22"/>
  <c r="C27" i="22"/>
  <c r="B27" i="22"/>
  <c r="A27" i="22"/>
  <c r="AK26" i="22"/>
  <c r="E26" i="19" s="1"/>
  <c r="AJ26" i="22"/>
  <c r="AI26" i="22"/>
  <c r="C26" i="22"/>
  <c r="B26" i="22"/>
  <c r="A26" i="22"/>
  <c r="AK25" i="22"/>
  <c r="E25" i="19" s="1"/>
  <c r="AJ25" i="22"/>
  <c r="AI25" i="22"/>
  <c r="C25" i="22"/>
  <c r="B25" i="22"/>
  <c r="A25" i="22"/>
  <c r="AK24" i="22"/>
  <c r="E24" i="19" s="1"/>
  <c r="AJ24" i="22"/>
  <c r="AI24" i="22"/>
  <c r="C24" i="22"/>
  <c r="B24" i="22"/>
  <c r="A24" i="22"/>
  <c r="AK23" i="22"/>
  <c r="E23" i="19" s="1"/>
  <c r="AJ23" i="22"/>
  <c r="AI23" i="22"/>
  <c r="C23" i="22"/>
  <c r="B23" i="22"/>
  <c r="A23" i="22"/>
  <c r="AK22" i="22"/>
  <c r="E22" i="19" s="1"/>
  <c r="AJ22" i="22"/>
  <c r="AI22" i="22"/>
  <c r="C22" i="22"/>
  <c r="B22" i="22"/>
  <c r="A22" i="22"/>
  <c r="AK21" i="22"/>
  <c r="E21" i="19" s="1"/>
  <c r="AJ21" i="22"/>
  <c r="AI21" i="22"/>
  <c r="C21" i="22"/>
  <c r="B21" i="22"/>
  <c r="A21" i="22"/>
  <c r="AK20" i="22"/>
  <c r="E20" i="19" s="1"/>
  <c r="AJ20" i="22"/>
  <c r="AI20" i="22"/>
  <c r="C20" i="22"/>
  <c r="B20" i="22"/>
  <c r="A20" i="22"/>
  <c r="AK19" i="22"/>
  <c r="E19" i="19" s="1"/>
  <c r="AJ19" i="22"/>
  <c r="AI19" i="22"/>
  <c r="C19" i="22"/>
  <c r="B19" i="22"/>
  <c r="A19" i="22"/>
  <c r="AK18" i="22"/>
  <c r="E18" i="19" s="1"/>
  <c r="AJ18" i="22"/>
  <c r="AI18" i="22"/>
  <c r="C18" i="22"/>
  <c r="B18" i="22"/>
  <c r="A18" i="22"/>
  <c r="AK17" i="22"/>
  <c r="E17" i="19" s="1"/>
  <c r="AJ17" i="22"/>
  <c r="AI17" i="22"/>
  <c r="C17" i="22"/>
  <c r="B17" i="22"/>
  <c r="A17" i="22"/>
  <c r="AK16" i="22"/>
  <c r="E16" i="19" s="1"/>
  <c r="AJ16" i="22"/>
  <c r="AI16" i="22"/>
  <c r="C16" i="22"/>
  <c r="B16" i="22"/>
  <c r="A16" i="22"/>
  <c r="AK15" i="22"/>
  <c r="E15" i="19" s="1"/>
  <c r="AJ15" i="22"/>
  <c r="AI15" i="22"/>
  <c r="C15" i="22"/>
  <c r="B15" i="22"/>
  <c r="A15" i="22"/>
  <c r="AK14" i="22"/>
  <c r="E14" i="19" s="1"/>
  <c r="AJ14" i="22"/>
  <c r="AI14" i="22"/>
  <c r="C14" i="22"/>
  <c r="B14" i="22"/>
  <c r="A14" i="22"/>
  <c r="AK13" i="22"/>
  <c r="E13" i="19" s="1"/>
  <c r="AJ13" i="22"/>
  <c r="AI13" i="22"/>
  <c r="C13" i="22"/>
  <c r="B13" i="22"/>
  <c r="A13" i="22"/>
  <c r="AK12" i="22"/>
  <c r="E12" i="19" s="1"/>
  <c r="AJ12" i="22"/>
  <c r="AI12" i="22"/>
  <c r="C12" i="22"/>
  <c r="B12" i="22"/>
  <c r="A12" i="22"/>
  <c r="AK11" i="22"/>
  <c r="E11" i="19" s="1"/>
  <c r="AJ11" i="22"/>
  <c r="AI11" i="22"/>
  <c r="C11" i="22"/>
  <c r="B11" i="22"/>
  <c r="A11" i="22"/>
  <c r="AK10" i="22"/>
  <c r="E10" i="19" s="1"/>
  <c r="AJ10" i="22"/>
  <c r="AI10" i="22"/>
  <c r="C10" i="22"/>
  <c r="B10" i="22"/>
  <c r="A10" i="22"/>
  <c r="AH56" i="20"/>
  <c r="D53" i="19"/>
  <c r="D52" i="19"/>
  <c r="D51" i="19"/>
  <c r="AJ50" i="20"/>
  <c r="D50" i="19" s="1"/>
  <c r="AI50" i="20"/>
  <c r="AH50" i="20"/>
  <c r="C50" i="20"/>
  <c r="B50" i="20"/>
  <c r="A50" i="20"/>
  <c r="AJ49" i="20"/>
  <c r="D49" i="19" s="1"/>
  <c r="AI49" i="20"/>
  <c r="AH49" i="20"/>
  <c r="C49" i="20"/>
  <c r="B49" i="20"/>
  <c r="A49" i="20"/>
  <c r="AJ48" i="20"/>
  <c r="D48" i="19" s="1"/>
  <c r="AI48" i="20"/>
  <c r="AH48" i="20"/>
  <c r="C48" i="20"/>
  <c r="B48" i="20"/>
  <c r="A48" i="20"/>
  <c r="AJ47" i="20"/>
  <c r="D47" i="19" s="1"/>
  <c r="AI47" i="20"/>
  <c r="AH47" i="20"/>
  <c r="C47" i="20"/>
  <c r="B47" i="20"/>
  <c r="A47" i="20"/>
  <c r="AJ46" i="20"/>
  <c r="D46" i="19" s="1"/>
  <c r="AI46" i="20"/>
  <c r="AH46" i="20"/>
  <c r="C46" i="20"/>
  <c r="B46" i="20"/>
  <c r="A46" i="20"/>
  <c r="AJ45" i="20"/>
  <c r="D45" i="19" s="1"/>
  <c r="AI45" i="20"/>
  <c r="AH45" i="20"/>
  <c r="C45" i="20"/>
  <c r="B45" i="20"/>
  <c r="A45" i="20"/>
  <c r="AJ44" i="20"/>
  <c r="D44" i="19" s="1"/>
  <c r="AI44" i="20"/>
  <c r="AH44" i="20"/>
  <c r="C44" i="20"/>
  <c r="B44" i="20"/>
  <c r="A44" i="20"/>
  <c r="AJ43" i="20"/>
  <c r="D43" i="19" s="1"/>
  <c r="AI43" i="20"/>
  <c r="AH43" i="20"/>
  <c r="C43" i="20"/>
  <c r="B43" i="20"/>
  <c r="A43" i="20"/>
  <c r="D42" i="19"/>
  <c r="AI42" i="20"/>
  <c r="AH42" i="20"/>
  <c r="C42" i="20"/>
  <c r="B42" i="20"/>
  <c r="A42" i="20"/>
  <c r="AJ41" i="20"/>
  <c r="D41" i="19" s="1"/>
  <c r="AI41" i="20"/>
  <c r="AH41" i="20"/>
  <c r="C41" i="20"/>
  <c r="B41" i="20"/>
  <c r="A41" i="20"/>
  <c r="AJ40" i="20"/>
  <c r="D40" i="19" s="1"/>
  <c r="AI40" i="20"/>
  <c r="AH40" i="20"/>
  <c r="C40" i="20"/>
  <c r="B40" i="20"/>
  <c r="A40" i="20"/>
  <c r="AJ39" i="20"/>
  <c r="D39" i="19" s="1"/>
  <c r="AI39" i="20"/>
  <c r="AH39" i="20"/>
  <c r="C39" i="20"/>
  <c r="B39" i="20"/>
  <c r="A39" i="20"/>
  <c r="AJ38" i="20"/>
  <c r="D38" i="19" s="1"/>
  <c r="AI38" i="20"/>
  <c r="AH38" i="20"/>
  <c r="C38" i="20"/>
  <c r="B38" i="20"/>
  <c r="A38" i="20"/>
  <c r="AJ37" i="20"/>
  <c r="D37" i="19" s="1"/>
  <c r="AI37" i="20"/>
  <c r="AH37" i="20"/>
  <c r="C37" i="20"/>
  <c r="B37" i="20"/>
  <c r="A37" i="20"/>
  <c r="AJ36" i="20"/>
  <c r="D36" i="19" s="1"/>
  <c r="AI36" i="20"/>
  <c r="AH36" i="20"/>
  <c r="C36" i="20"/>
  <c r="B36" i="20"/>
  <c r="A36" i="20"/>
  <c r="AJ35" i="20"/>
  <c r="D35" i="19" s="1"/>
  <c r="AI35" i="20"/>
  <c r="AH35" i="20"/>
  <c r="C35" i="20"/>
  <c r="B35" i="20"/>
  <c r="A35" i="20"/>
  <c r="AJ34" i="20"/>
  <c r="D34" i="19" s="1"/>
  <c r="AI34" i="20"/>
  <c r="AH34" i="20"/>
  <c r="C34" i="20"/>
  <c r="B34" i="20"/>
  <c r="A34" i="20"/>
  <c r="AJ33" i="20"/>
  <c r="D33" i="19" s="1"/>
  <c r="AI33" i="20"/>
  <c r="AH33" i="20"/>
  <c r="C33" i="20"/>
  <c r="B33" i="20"/>
  <c r="A33" i="20"/>
  <c r="AJ32" i="20"/>
  <c r="D32" i="19" s="1"/>
  <c r="AI32" i="20"/>
  <c r="AH32" i="20"/>
  <c r="C32" i="20"/>
  <c r="B32" i="20"/>
  <c r="A32" i="20"/>
  <c r="AJ31" i="20"/>
  <c r="D31" i="19" s="1"/>
  <c r="AI31" i="20"/>
  <c r="AH31" i="20"/>
  <c r="C31" i="20"/>
  <c r="B31" i="20"/>
  <c r="A31" i="20"/>
  <c r="AJ30" i="20"/>
  <c r="D30" i="19" s="1"/>
  <c r="AI30" i="20"/>
  <c r="AH30" i="20"/>
  <c r="C30" i="20"/>
  <c r="B30" i="20"/>
  <c r="A30" i="20"/>
  <c r="AJ29" i="20"/>
  <c r="D29" i="19" s="1"/>
  <c r="AI29" i="20"/>
  <c r="AH29" i="20"/>
  <c r="C29" i="20"/>
  <c r="B29" i="20"/>
  <c r="A29" i="20"/>
  <c r="AJ28" i="20"/>
  <c r="D28" i="19" s="1"/>
  <c r="AI28" i="20"/>
  <c r="AH28" i="20"/>
  <c r="C28" i="20"/>
  <c r="B28" i="20"/>
  <c r="A28" i="20"/>
  <c r="AJ27" i="20"/>
  <c r="D27" i="19" s="1"/>
  <c r="AI27" i="20"/>
  <c r="AH27" i="20"/>
  <c r="C27" i="20"/>
  <c r="B27" i="20"/>
  <c r="A27" i="20"/>
  <c r="AJ26" i="20"/>
  <c r="D26" i="19" s="1"/>
  <c r="AI26" i="20"/>
  <c r="AH26" i="20"/>
  <c r="C26" i="20"/>
  <c r="B26" i="20"/>
  <c r="A26" i="20"/>
  <c r="AJ25" i="20"/>
  <c r="D25" i="19" s="1"/>
  <c r="AI25" i="20"/>
  <c r="AH25" i="20"/>
  <c r="C25" i="20"/>
  <c r="B25" i="20"/>
  <c r="A25" i="20"/>
  <c r="AJ24" i="20"/>
  <c r="D24" i="19" s="1"/>
  <c r="AI24" i="20"/>
  <c r="AH24" i="20"/>
  <c r="C24" i="20"/>
  <c r="B24" i="20"/>
  <c r="A24" i="20"/>
  <c r="AJ23" i="20"/>
  <c r="D23" i="19" s="1"/>
  <c r="AI23" i="20"/>
  <c r="AH23" i="20"/>
  <c r="C23" i="20"/>
  <c r="B23" i="20"/>
  <c r="A23" i="20"/>
  <c r="AJ22" i="20"/>
  <c r="D22" i="19" s="1"/>
  <c r="AI22" i="20"/>
  <c r="AH22" i="20"/>
  <c r="C22" i="20"/>
  <c r="B22" i="20"/>
  <c r="A22" i="20"/>
  <c r="AJ21" i="20"/>
  <c r="D21" i="19" s="1"/>
  <c r="AI21" i="20"/>
  <c r="AH21" i="20"/>
  <c r="C21" i="20"/>
  <c r="B21" i="20"/>
  <c r="A21" i="20"/>
  <c r="AJ20" i="20"/>
  <c r="D20" i="19" s="1"/>
  <c r="AI20" i="20"/>
  <c r="AH20" i="20"/>
  <c r="C20" i="20"/>
  <c r="B20" i="20"/>
  <c r="A20" i="20"/>
  <c r="AJ19" i="20"/>
  <c r="D19" i="19" s="1"/>
  <c r="AI19" i="20"/>
  <c r="AH19" i="20"/>
  <c r="C19" i="20"/>
  <c r="B19" i="20"/>
  <c r="A19" i="20"/>
  <c r="AJ18" i="20"/>
  <c r="D18" i="19" s="1"/>
  <c r="AI18" i="20"/>
  <c r="AH18" i="20"/>
  <c r="C18" i="20"/>
  <c r="B18" i="20"/>
  <c r="A18" i="20"/>
  <c r="AJ17" i="20"/>
  <c r="D17" i="19" s="1"/>
  <c r="AI17" i="20"/>
  <c r="AH17" i="20"/>
  <c r="C17" i="20"/>
  <c r="B17" i="20"/>
  <c r="A17" i="20"/>
  <c r="AJ16" i="20"/>
  <c r="D16" i="19" s="1"/>
  <c r="AI16" i="20"/>
  <c r="AH16" i="20"/>
  <c r="C16" i="20"/>
  <c r="B16" i="20"/>
  <c r="A16" i="20"/>
  <c r="AJ15" i="20"/>
  <c r="D15" i="19" s="1"/>
  <c r="AI15" i="20"/>
  <c r="AH15" i="20"/>
  <c r="C15" i="20"/>
  <c r="B15" i="20"/>
  <c r="A15" i="20"/>
  <c r="AJ14" i="20"/>
  <c r="D14" i="19" s="1"/>
  <c r="AI14" i="20"/>
  <c r="AH14" i="20"/>
  <c r="C14" i="20"/>
  <c r="B14" i="20"/>
  <c r="A14" i="20"/>
  <c r="AJ13" i="20"/>
  <c r="D13" i="19" s="1"/>
  <c r="AI13" i="20"/>
  <c r="AH13" i="20"/>
  <c r="C13" i="20"/>
  <c r="B13" i="20"/>
  <c r="A13" i="20"/>
  <c r="AJ12" i="20"/>
  <c r="D12" i="19" s="1"/>
  <c r="AI12" i="20"/>
  <c r="AH12" i="20"/>
  <c r="C12" i="20"/>
  <c r="B12" i="20"/>
  <c r="A12" i="20"/>
  <c r="AJ11" i="20"/>
  <c r="D11" i="19" s="1"/>
  <c r="AI11" i="20"/>
  <c r="AH11" i="20"/>
  <c r="C11" i="20"/>
  <c r="B11" i="20"/>
  <c r="A11" i="20"/>
  <c r="AJ10" i="20"/>
  <c r="D10" i="19" s="1"/>
  <c r="AI10" i="20"/>
  <c r="AH10" i="20"/>
  <c r="C10" i="20"/>
  <c r="B10" i="20"/>
  <c r="A10" i="20"/>
  <c r="AK10" i="9"/>
  <c r="C10" i="19" s="1"/>
  <c r="C50" i="9"/>
  <c r="AI50" i="9"/>
  <c r="AJ50" i="9"/>
  <c r="AK50" i="9"/>
  <c r="AI51" i="9"/>
  <c r="AJ51" i="9"/>
  <c r="AK51" i="9"/>
  <c r="A48" i="9"/>
  <c r="B48" i="9"/>
  <c r="C48" i="9"/>
  <c r="AI48" i="9"/>
  <c r="AJ48" i="9"/>
  <c r="AK48" i="9"/>
  <c r="A49" i="9"/>
  <c r="B49" i="9"/>
  <c r="C49" i="9"/>
  <c r="AI49" i="9"/>
  <c r="AJ49" i="9"/>
  <c r="AK49" i="9"/>
  <c r="O10" i="19" l="1"/>
  <c r="I60" i="30"/>
  <c r="M9" i="19" s="1"/>
  <c r="I60" i="24"/>
  <c r="G9" i="19" s="1"/>
  <c r="I60" i="25"/>
  <c r="H9" i="19" s="1"/>
  <c r="I60" i="26"/>
  <c r="I9" i="19" s="1"/>
  <c r="I60" i="28"/>
  <c r="K9" i="19" s="1"/>
  <c r="I60" i="27"/>
  <c r="J9" i="19" s="1"/>
  <c r="I60" i="23"/>
  <c r="F9" i="19" s="1"/>
  <c r="I60" i="22"/>
  <c r="E9" i="19" s="1"/>
  <c r="I60" i="29"/>
  <c r="L9" i="19" s="1"/>
  <c r="D9" i="19"/>
  <c r="H60" i="9"/>
  <c r="G60" i="9"/>
  <c r="F60" i="9"/>
  <c r="E60" i="9"/>
  <c r="D60" i="9"/>
  <c r="I60" i="9" l="1"/>
  <c r="C9" i="19" s="1"/>
  <c r="O9" i="19" s="1"/>
  <c r="I9" i="4" l="1"/>
  <c r="B10" i="19" l="1"/>
  <c r="A4" i="19"/>
  <c r="A3" i="19"/>
  <c r="A10" i="19"/>
  <c r="AH58" i="9" l="1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4" i="19"/>
  <c r="O54" i="19" s="1"/>
  <c r="P54" i="19" s="1"/>
  <c r="C53" i="19"/>
  <c r="O53" i="19" s="1"/>
  <c r="P53" i="19" s="1"/>
  <c r="C52" i="19"/>
  <c r="O52" i="19" s="1"/>
  <c r="P52" i="19" s="1"/>
  <c r="C51" i="19"/>
  <c r="O51" i="19" s="1"/>
  <c r="P51" i="19" s="1"/>
  <c r="C50" i="19"/>
  <c r="O50" i="19" s="1"/>
  <c r="P50" i="19" s="1"/>
  <c r="C49" i="19"/>
  <c r="O49" i="19" s="1"/>
  <c r="P49" i="19" s="1"/>
  <c r="C48" i="19"/>
  <c r="O48" i="19" s="1"/>
  <c r="P48" i="19" s="1"/>
  <c r="AK47" i="9"/>
  <c r="C47" i="19" s="1"/>
  <c r="O47" i="19" s="1"/>
  <c r="P47" i="19" s="1"/>
  <c r="AJ47" i="9"/>
  <c r="AI47" i="9"/>
  <c r="C47" i="9"/>
  <c r="B47" i="9"/>
  <c r="A47" i="9"/>
  <c r="AK46" i="9"/>
  <c r="C46" i="19" s="1"/>
  <c r="O46" i="19" s="1"/>
  <c r="P46" i="19" s="1"/>
  <c r="AJ46" i="9"/>
  <c r="AI46" i="9"/>
  <c r="C46" i="9"/>
  <c r="B46" i="9"/>
  <c r="A46" i="9"/>
  <c r="AK45" i="9"/>
  <c r="C45" i="19" s="1"/>
  <c r="O45" i="19" s="1"/>
  <c r="AJ45" i="9"/>
  <c r="AI45" i="9"/>
  <c r="C45" i="9"/>
  <c r="B45" i="9"/>
  <c r="A45" i="9"/>
  <c r="AK44" i="9"/>
  <c r="C44" i="19" s="1"/>
  <c r="O44" i="19" s="1"/>
  <c r="AJ44" i="9"/>
  <c r="AI44" i="9"/>
  <c r="C44" i="9"/>
  <c r="B44" i="9"/>
  <c r="A44" i="9"/>
  <c r="AK43" i="9"/>
  <c r="C43" i="19" s="1"/>
  <c r="O43" i="19" s="1"/>
  <c r="AJ43" i="9"/>
  <c r="AI43" i="9"/>
  <c r="C43" i="9"/>
  <c r="B43" i="9"/>
  <c r="A43" i="9"/>
  <c r="AK42" i="9"/>
  <c r="C42" i="19" s="1"/>
  <c r="O42" i="19" s="1"/>
  <c r="AJ42" i="9"/>
  <c r="AI42" i="9"/>
  <c r="C42" i="9"/>
  <c r="B42" i="9"/>
  <c r="A42" i="9"/>
  <c r="AK41" i="9"/>
  <c r="C41" i="19" s="1"/>
  <c r="O41" i="19" s="1"/>
  <c r="AJ41" i="9"/>
  <c r="AI41" i="9"/>
  <c r="C41" i="9"/>
  <c r="B41" i="9"/>
  <c r="A41" i="9"/>
  <c r="AK40" i="9"/>
  <c r="C40" i="19" s="1"/>
  <c r="O40" i="19" s="1"/>
  <c r="AJ40" i="9"/>
  <c r="AI40" i="9"/>
  <c r="C40" i="9"/>
  <c r="B40" i="9"/>
  <c r="A40" i="9"/>
  <c r="AK39" i="9"/>
  <c r="C39" i="19" s="1"/>
  <c r="O39" i="19" s="1"/>
  <c r="AJ39" i="9"/>
  <c r="AI39" i="9"/>
  <c r="C39" i="9"/>
  <c r="B39" i="9"/>
  <c r="A39" i="9"/>
  <c r="AK38" i="9"/>
  <c r="C38" i="19" s="1"/>
  <c r="O38" i="19" s="1"/>
  <c r="AJ38" i="9"/>
  <c r="AI38" i="9"/>
  <c r="C38" i="9"/>
  <c r="B38" i="9"/>
  <c r="A38" i="9"/>
  <c r="AK37" i="9"/>
  <c r="C37" i="19" s="1"/>
  <c r="O37" i="19" s="1"/>
  <c r="AJ37" i="9"/>
  <c r="AI37" i="9"/>
  <c r="C37" i="9"/>
  <c r="B37" i="9"/>
  <c r="A37" i="9"/>
  <c r="AK36" i="9"/>
  <c r="C36" i="19" s="1"/>
  <c r="O36" i="19" s="1"/>
  <c r="AJ36" i="9"/>
  <c r="AI36" i="9"/>
  <c r="C36" i="9"/>
  <c r="B36" i="9"/>
  <c r="A36" i="9"/>
  <c r="AK35" i="9"/>
  <c r="C35" i="19" s="1"/>
  <c r="O35" i="19" s="1"/>
  <c r="AJ35" i="9"/>
  <c r="AI35" i="9"/>
  <c r="C35" i="9"/>
  <c r="B35" i="9"/>
  <c r="A35" i="9"/>
  <c r="AK34" i="9"/>
  <c r="C34" i="19" s="1"/>
  <c r="O34" i="19" s="1"/>
  <c r="AJ34" i="9"/>
  <c r="AI34" i="9"/>
  <c r="C34" i="9"/>
  <c r="B34" i="9"/>
  <c r="A34" i="9"/>
  <c r="AK33" i="9"/>
  <c r="C33" i="19" s="1"/>
  <c r="O33" i="19" s="1"/>
  <c r="AJ33" i="9"/>
  <c r="AI33" i="9"/>
  <c r="C33" i="9"/>
  <c r="B33" i="9"/>
  <c r="A33" i="9"/>
  <c r="AK32" i="9"/>
  <c r="C32" i="19" s="1"/>
  <c r="O32" i="19" s="1"/>
  <c r="AJ32" i="9"/>
  <c r="AI32" i="9"/>
  <c r="C32" i="9"/>
  <c r="B32" i="9"/>
  <c r="A32" i="9"/>
  <c r="AK31" i="9"/>
  <c r="C31" i="19" s="1"/>
  <c r="O31" i="19" s="1"/>
  <c r="AJ31" i="9"/>
  <c r="AI31" i="9"/>
  <c r="C31" i="9"/>
  <c r="B31" i="9"/>
  <c r="A31" i="9"/>
  <c r="AK30" i="9"/>
  <c r="C30" i="19" s="1"/>
  <c r="O30" i="19" s="1"/>
  <c r="AJ30" i="9"/>
  <c r="AI30" i="9"/>
  <c r="C30" i="9"/>
  <c r="B30" i="9"/>
  <c r="A30" i="9"/>
  <c r="AK29" i="9"/>
  <c r="C29" i="19" s="1"/>
  <c r="O29" i="19" s="1"/>
  <c r="AJ29" i="9"/>
  <c r="AI29" i="9"/>
  <c r="C29" i="9"/>
  <c r="B29" i="9"/>
  <c r="A29" i="9"/>
  <c r="AK28" i="9"/>
  <c r="C28" i="19" s="1"/>
  <c r="O28" i="19" s="1"/>
  <c r="AJ28" i="9"/>
  <c r="AI28" i="9"/>
  <c r="C28" i="9"/>
  <c r="B28" i="9"/>
  <c r="A28" i="9"/>
  <c r="AK27" i="9"/>
  <c r="C27" i="19" s="1"/>
  <c r="O27" i="19" s="1"/>
  <c r="AJ27" i="9"/>
  <c r="AI27" i="9"/>
  <c r="C27" i="9"/>
  <c r="B27" i="9"/>
  <c r="A27" i="9"/>
  <c r="AK26" i="9"/>
  <c r="C26" i="19" s="1"/>
  <c r="O26" i="19" s="1"/>
  <c r="AJ26" i="9"/>
  <c r="AI26" i="9"/>
  <c r="C26" i="9"/>
  <c r="B26" i="9"/>
  <c r="A26" i="9"/>
  <c r="AK25" i="9"/>
  <c r="C25" i="19" s="1"/>
  <c r="O25" i="19" s="1"/>
  <c r="AJ25" i="9"/>
  <c r="AI25" i="9"/>
  <c r="C25" i="9"/>
  <c r="B25" i="9"/>
  <c r="A25" i="9"/>
  <c r="AK24" i="9"/>
  <c r="C24" i="19" s="1"/>
  <c r="O24" i="19" s="1"/>
  <c r="AJ24" i="9"/>
  <c r="AI24" i="9"/>
  <c r="C24" i="9"/>
  <c r="B24" i="9"/>
  <c r="A24" i="9"/>
  <c r="AK23" i="9"/>
  <c r="C23" i="19" s="1"/>
  <c r="O23" i="19" s="1"/>
  <c r="AJ23" i="9"/>
  <c r="AI23" i="9"/>
  <c r="C23" i="9"/>
  <c r="B23" i="9"/>
  <c r="A23" i="9"/>
  <c r="AK22" i="9"/>
  <c r="C22" i="19" s="1"/>
  <c r="O22" i="19" s="1"/>
  <c r="AJ22" i="9"/>
  <c r="AI22" i="9"/>
  <c r="C22" i="9"/>
  <c r="B22" i="9"/>
  <c r="A22" i="9"/>
  <c r="AK21" i="9"/>
  <c r="C21" i="19" s="1"/>
  <c r="O21" i="19" s="1"/>
  <c r="AJ21" i="9"/>
  <c r="AI21" i="9"/>
  <c r="C21" i="9"/>
  <c r="B21" i="9"/>
  <c r="A21" i="9"/>
  <c r="AK20" i="9"/>
  <c r="C20" i="19" s="1"/>
  <c r="O20" i="19" s="1"/>
  <c r="AJ20" i="9"/>
  <c r="AI20" i="9"/>
  <c r="C20" i="9"/>
  <c r="B20" i="9"/>
  <c r="A20" i="9"/>
  <c r="AK19" i="9"/>
  <c r="C19" i="19" s="1"/>
  <c r="O19" i="19" s="1"/>
  <c r="AJ19" i="9"/>
  <c r="AI19" i="9"/>
  <c r="C19" i="9"/>
  <c r="B19" i="9"/>
  <c r="A19" i="9"/>
  <c r="AK18" i="9"/>
  <c r="C18" i="19" s="1"/>
  <c r="O18" i="19" s="1"/>
  <c r="AJ18" i="9"/>
  <c r="AI18" i="9"/>
  <c r="C18" i="9"/>
  <c r="B18" i="9"/>
  <c r="A18" i="9"/>
  <c r="AK17" i="9"/>
  <c r="C17" i="19" s="1"/>
  <c r="O17" i="19" s="1"/>
  <c r="AJ17" i="9"/>
  <c r="AI17" i="9"/>
  <c r="C17" i="9"/>
  <c r="B17" i="9"/>
  <c r="A17" i="9"/>
  <c r="AK16" i="9"/>
  <c r="C16" i="19" s="1"/>
  <c r="O16" i="19" s="1"/>
  <c r="AJ16" i="9"/>
  <c r="AI16" i="9"/>
  <c r="C16" i="9"/>
  <c r="B16" i="9"/>
  <c r="A16" i="9"/>
  <c r="AK15" i="9"/>
  <c r="C15" i="19" s="1"/>
  <c r="O15" i="19" s="1"/>
  <c r="AJ15" i="9"/>
  <c r="AI15" i="9"/>
  <c r="C15" i="9"/>
  <c r="B15" i="9"/>
  <c r="A15" i="9"/>
  <c r="AK14" i="9"/>
  <c r="C14" i="19" s="1"/>
  <c r="O14" i="19" s="1"/>
  <c r="AJ14" i="9"/>
  <c r="AI14" i="9"/>
  <c r="C14" i="9"/>
  <c r="B14" i="9"/>
  <c r="A14" i="9"/>
  <c r="AK13" i="9"/>
  <c r="C13" i="19" s="1"/>
  <c r="O13" i="19" s="1"/>
  <c r="AJ13" i="9"/>
  <c r="AI13" i="9"/>
  <c r="C13" i="9"/>
  <c r="B13" i="9"/>
  <c r="A13" i="9"/>
  <c r="AK12" i="9"/>
  <c r="C12" i="19" s="1"/>
  <c r="O12" i="19" s="1"/>
  <c r="AJ12" i="9"/>
  <c r="AI12" i="9"/>
  <c r="C12" i="9"/>
  <c r="B12" i="9"/>
  <c r="A12" i="9"/>
  <c r="AK11" i="9"/>
  <c r="C11" i="19" s="1"/>
  <c r="O11" i="19" s="1"/>
  <c r="AJ11" i="9"/>
  <c r="AI11" i="9"/>
  <c r="C11" i="9"/>
  <c r="B11" i="9"/>
  <c r="A11" i="9"/>
  <c r="AJ10" i="9"/>
  <c r="AI10" i="9"/>
  <c r="C10" i="9"/>
  <c r="B10" i="9"/>
  <c r="A10" i="9"/>
  <c r="P37" i="19" l="1"/>
  <c r="P41" i="19"/>
  <c r="P45" i="19"/>
  <c r="P35" i="19"/>
  <c r="P39" i="19"/>
  <c r="P43" i="19"/>
  <c r="P34" i="19"/>
  <c r="P36" i="19"/>
  <c r="P38" i="19"/>
  <c r="P40" i="19"/>
  <c r="P42" i="19"/>
  <c r="P44" i="19"/>
  <c r="G27" i="5"/>
  <c r="P10" i="19" l="1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11" i="19"/>
  <c r="A2" i="5" l="1"/>
  <c r="A3" i="5"/>
  <c r="CC53" i="3"/>
  <c r="CC26" i="3"/>
  <c r="CC50" i="3"/>
  <c r="Q6" i="3"/>
  <c r="S6" i="3" l="1"/>
  <c r="E8" i="4" s="1"/>
  <c r="CC25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8" i="3"/>
  <c r="E7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7" i="3"/>
  <c r="AL8" i="3"/>
  <c r="A10" i="4"/>
  <c r="B10" i="4"/>
  <c r="C10" i="4"/>
  <c r="D10" i="4"/>
  <c r="H10" i="4"/>
  <c r="I10" i="4"/>
  <c r="A11" i="4"/>
  <c r="B11" i="4"/>
  <c r="C11" i="4"/>
  <c r="D11" i="4"/>
  <c r="H11" i="4"/>
  <c r="J11" i="4" s="1"/>
  <c r="I11" i="4"/>
  <c r="A12" i="4"/>
  <c r="B12" i="4"/>
  <c r="C12" i="4"/>
  <c r="D12" i="4"/>
  <c r="H12" i="4"/>
  <c r="I12" i="4"/>
  <c r="A13" i="4"/>
  <c r="B13" i="4"/>
  <c r="C13" i="4"/>
  <c r="D13" i="4"/>
  <c r="H13" i="4"/>
  <c r="J13" i="4" s="1"/>
  <c r="I13" i="4"/>
  <c r="A14" i="4"/>
  <c r="B14" i="4"/>
  <c r="C14" i="4"/>
  <c r="D14" i="4"/>
  <c r="H14" i="4"/>
  <c r="I14" i="4"/>
  <c r="A15" i="4"/>
  <c r="B15" i="4"/>
  <c r="C15" i="4"/>
  <c r="D15" i="4"/>
  <c r="H15" i="4"/>
  <c r="J15" i="4" s="1"/>
  <c r="I15" i="4"/>
  <c r="A16" i="4"/>
  <c r="B16" i="4"/>
  <c r="C16" i="4"/>
  <c r="D16" i="4"/>
  <c r="H16" i="4"/>
  <c r="I16" i="4"/>
  <c r="A17" i="4"/>
  <c r="B17" i="4"/>
  <c r="C17" i="4"/>
  <c r="D17" i="4"/>
  <c r="H17" i="4"/>
  <c r="J17" i="4" s="1"/>
  <c r="I17" i="4"/>
  <c r="A18" i="4"/>
  <c r="B18" i="4"/>
  <c r="C18" i="4"/>
  <c r="D18" i="4"/>
  <c r="H18" i="4"/>
  <c r="I18" i="4"/>
  <c r="A19" i="4"/>
  <c r="B19" i="4"/>
  <c r="C19" i="4"/>
  <c r="D19" i="4"/>
  <c r="H19" i="4"/>
  <c r="J19" i="4" s="1"/>
  <c r="I19" i="4"/>
  <c r="A20" i="4"/>
  <c r="B20" i="4"/>
  <c r="C20" i="4"/>
  <c r="D20" i="4"/>
  <c r="H20" i="4"/>
  <c r="I20" i="4"/>
  <c r="A21" i="4"/>
  <c r="B21" i="4"/>
  <c r="C21" i="4"/>
  <c r="D21" i="4"/>
  <c r="H21" i="4"/>
  <c r="J21" i="4" s="1"/>
  <c r="I21" i="4"/>
  <c r="A22" i="4"/>
  <c r="B22" i="4"/>
  <c r="C22" i="4"/>
  <c r="D22" i="4"/>
  <c r="H22" i="4"/>
  <c r="I22" i="4"/>
  <c r="A23" i="4"/>
  <c r="B23" i="4"/>
  <c r="C23" i="4"/>
  <c r="D23" i="4"/>
  <c r="H23" i="4"/>
  <c r="J23" i="4" s="1"/>
  <c r="I23" i="4"/>
  <c r="A24" i="4"/>
  <c r="B24" i="4"/>
  <c r="C24" i="4"/>
  <c r="D24" i="4"/>
  <c r="H24" i="4"/>
  <c r="I24" i="4"/>
  <c r="A25" i="4"/>
  <c r="B25" i="4"/>
  <c r="C25" i="4"/>
  <c r="D25" i="4"/>
  <c r="H25" i="4"/>
  <c r="J25" i="4" s="1"/>
  <c r="I25" i="4"/>
  <c r="A26" i="4"/>
  <c r="B26" i="4"/>
  <c r="C26" i="4"/>
  <c r="D26" i="4"/>
  <c r="H26" i="4"/>
  <c r="I26" i="4"/>
  <c r="A27" i="4"/>
  <c r="B27" i="4"/>
  <c r="C27" i="4"/>
  <c r="D27" i="4"/>
  <c r="H27" i="4"/>
  <c r="J27" i="4" s="1"/>
  <c r="I27" i="4"/>
  <c r="A28" i="4"/>
  <c r="B28" i="4"/>
  <c r="C28" i="4"/>
  <c r="D28" i="4"/>
  <c r="H28" i="4"/>
  <c r="I28" i="4"/>
  <c r="A29" i="4"/>
  <c r="B29" i="4"/>
  <c r="C29" i="4"/>
  <c r="D29" i="4"/>
  <c r="H29" i="4"/>
  <c r="J29" i="4" s="1"/>
  <c r="I29" i="4"/>
  <c r="A30" i="4"/>
  <c r="B30" i="4"/>
  <c r="C30" i="4"/>
  <c r="D30" i="4"/>
  <c r="H30" i="4"/>
  <c r="I30" i="4"/>
  <c r="A31" i="4"/>
  <c r="B31" i="4"/>
  <c r="C31" i="4"/>
  <c r="D31" i="4"/>
  <c r="H31" i="4"/>
  <c r="J31" i="4" s="1"/>
  <c r="I31" i="4"/>
  <c r="A32" i="4"/>
  <c r="B32" i="4"/>
  <c r="C32" i="4"/>
  <c r="D32" i="4"/>
  <c r="H32" i="4"/>
  <c r="I32" i="4"/>
  <c r="A33" i="4"/>
  <c r="B33" i="4"/>
  <c r="C33" i="4"/>
  <c r="D33" i="4"/>
  <c r="H33" i="4"/>
  <c r="J33" i="4" s="1"/>
  <c r="I33" i="4"/>
  <c r="A34" i="4"/>
  <c r="B34" i="4"/>
  <c r="C34" i="4"/>
  <c r="D34" i="4"/>
  <c r="H34" i="4"/>
  <c r="I34" i="4"/>
  <c r="A35" i="4"/>
  <c r="B35" i="4"/>
  <c r="C35" i="4"/>
  <c r="D35" i="4"/>
  <c r="H35" i="4"/>
  <c r="J35" i="4" s="1"/>
  <c r="I35" i="4"/>
  <c r="A36" i="4"/>
  <c r="B36" i="4"/>
  <c r="C36" i="4"/>
  <c r="D36" i="4"/>
  <c r="H36" i="4"/>
  <c r="I36" i="4"/>
  <c r="A37" i="4"/>
  <c r="B37" i="4"/>
  <c r="C37" i="4"/>
  <c r="D37" i="4"/>
  <c r="H37" i="4"/>
  <c r="J37" i="4" s="1"/>
  <c r="I37" i="4"/>
  <c r="A38" i="4"/>
  <c r="B38" i="4"/>
  <c r="C38" i="4"/>
  <c r="D38" i="4"/>
  <c r="H38" i="4"/>
  <c r="I38" i="4"/>
  <c r="A39" i="4"/>
  <c r="B39" i="4"/>
  <c r="C39" i="4"/>
  <c r="D39" i="4"/>
  <c r="H39" i="4"/>
  <c r="J39" i="4" s="1"/>
  <c r="I39" i="4"/>
  <c r="A40" i="4"/>
  <c r="B40" i="4"/>
  <c r="C40" i="4"/>
  <c r="D40" i="4"/>
  <c r="H40" i="4"/>
  <c r="I40" i="4"/>
  <c r="A41" i="4"/>
  <c r="B41" i="4"/>
  <c r="C41" i="4"/>
  <c r="D41" i="4"/>
  <c r="H41" i="4"/>
  <c r="J41" i="4" s="1"/>
  <c r="I41" i="4"/>
  <c r="A42" i="4"/>
  <c r="B42" i="4"/>
  <c r="C42" i="4"/>
  <c r="D42" i="4"/>
  <c r="H42" i="4"/>
  <c r="I42" i="4"/>
  <c r="A43" i="4"/>
  <c r="B43" i="4"/>
  <c r="C43" i="4"/>
  <c r="D43" i="4"/>
  <c r="H43" i="4"/>
  <c r="J43" i="4" s="1"/>
  <c r="I43" i="4"/>
  <c r="A44" i="4"/>
  <c r="B44" i="4"/>
  <c r="C44" i="4"/>
  <c r="D44" i="4"/>
  <c r="H44" i="4"/>
  <c r="I44" i="4"/>
  <c r="A45" i="4"/>
  <c r="B45" i="4"/>
  <c r="C45" i="4"/>
  <c r="D45" i="4"/>
  <c r="H45" i="4"/>
  <c r="J45" i="4" s="1"/>
  <c r="I45" i="4"/>
  <c r="A46" i="4"/>
  <c r="B46" i="4"/>
  <c r="C46" i="4"/>
  <c r="D46" i="4"/>
  <c r="H46" i="4"/>
  <c r="I46" i="4"/>
  <c r="A47" i="4"/>
  <c r="B47" i="4"/>
  <c r="C47" i="4"/>
  <c r="D47" i="4"/>
  <c r="H47" i="4"/>
  <c r="J47" i="4" s="1"/>
  <c r="K47" i="4" s="1"/>
  <c r="I47" i="4"/>
  <c r="A48" i="4"/>
  <c r="B48" i="4"/>
  <c r="C48" i="4"/>
  <c r="D48" i="4"/>
  <c r="H48" i="4"/>
  <c r="I48" i="4"/>
  <c r="A49" i="4"/>
  <c r="B49" i="4"/>
  <c r="C49" i="4"/>
  <c r="D49" i="4"/>
  <c r="H49" i="4"/>
  <c r="J49" i="4" s="1"/>
  <c r="K49" i="4" s="1"/>
  <c r="I49" i="4"/>
  <c r="A50" i="4"/>
  <c r="B50" i="4"/>
  <c r="C50" i="4"/>
  <c r="D50" i="4"/>
  <c r="H50" i="4"/>
  <c r="I50" i="4"/>
  <c r="A51" i="4"/>
  <c r="B51" i="4"/>
  <c r="C51" i="4"/>
  <c r="D51" i="4"/>
  <c r="H51" i="4"/>
  <c r="J51" i="4" s="1"/>
  <c r="K51" i="4" s="1"/>
  <c r="I51" i="4"/>
  <c r="A52" i="4"/>
  <c r="B52" i="4"/>
  <c r="C52" i="4"/>
  <c r="D52" i="4"/>
  <c r="H52" i="4"/>
  <c r="I52" i="4"/>
  <c r="A53" i="4"/>
  <c r="B53" i="4"/>
  <c r="C53" i="4"/>
  <c r="D53" i="4"/>
  <c r="H53" i="4"/>
  <c r="J53" i="4" s="1"/>
  <c r="K53" i="4" s="1"/>
  <c r="I53" i="4"/>
  <c r="H9" i="4"/>
  <c r="J9" i="4" s="1"/>
  <c r="D9" i="4"/>
  <c r="C9" i="4"/>
  <c r="B9" i="4"/>
  <c r="A9" i="4"/>
  <c r="E4" i="4"/>
  <c r="A4" i="4"/>
  <c r="A3" i="4"/>
  <c r="BV1" i="3"/>
  <c r="BZ1" i="3"/>
  <c r="BR1" i="3"/>
  <c r="BO9" i="3"/>
  <c r="BO10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8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8" i="3"/>
  <c r="BP8" i="3" s="1"/>
  <c r="BB8" i="3"/>
  <c r="BC8" i="3" s="1"/>
  <c r="BB9" i="3"/>
  <c r="BC9" i="3" s="1"/>
  <c r="BB10" i="3"/>
  <c r="BC10" i="3" s="1"/>
  <c r="BB11" i="3"/>
  <c r="BC11" i="3" s="1"/>
  <c r="BB12" i="3"/>
  <c r="BC12" i="3" s="1"/>
  <c r="BB13" i="3"/>
  <c r="BC13" i="3" s="1"/>
  <c r="BB14" i="3"/>
  <c r="BC14" i="3" s="1"/>
  <c r="BB15" i="3"/>
  <c r="BC15" i="3" s="1"/>
  <c r="BB16" i="3"/>
  <c r="BC16" i="3" s="1"/>
  <c r="BB17" i="3"/>
  <c r="BC17" i="3" s="1"/>
  <c r="BB18" i="3"/>
  <c r="BC18" i="3" s="1"/>
  <c r="BB19" i="3"/>
  <c r="BC19" i="3" s="1"/>
  <c r="BB20" i="3"/>
  <c r="BC20" i="3" s="1"/>
  <c r="BB21" i="3"/>
  <c r="BC21" i="3" s="1"/>
  <c r="BB22" i="3"/>
  <c r="BC22" i="3" s="1"/>
  <c r="BB23" i="3"/>
  <c r="BC23" i="3" s="1"/>
  <c r="BB24" i="3"/>
  <c r="BC24" i="3" s="1"/>
  <c r="BB25" i="3"/>
  <c r="BC25" i="3" s="1"/>
  <c r="BB26" i="3"/>
  <c r="BC26" i="3" s="1"/>
  <c r="BB27" i="3"/>
  <c r="BC27" i="3" s="1"/>
  <c r="BB28" i="3"/>
  <c r="BC28" i="3" s="1"/>
  <c r="BB29" i="3"/>
  <c r="BC29" i="3" s="1"/>
  <c r="BB30" i="3"/>
  <c r="BC30" i="3" s="1"/>
  <c r="BB31" i="3"/>
  <c r="BC31" i="3" s="1"/>
  <c r="BB32" i="3"/>
  <c r="BC32" i="3" s="1"/>
  <c r="BB33" i="3"/>
  <c r="BC33" i="3" s="1"/>
  <c r="BB34" i="3"/>
  <c r="BC34" i="3" s="1"/>
  <c r="BB35" i="3"/>
  <c r="BC35" i="3" s="1"/>
  <c r="BB36" i="3"/>
  <c r="BC36" i="3" s="1"/>
  <c r="BB37" i="3"/>
  <c r="BC37" i="3" s="1"/>
  <c r="BB38" i="3"/>
  <c r="BC38" i="3" s="1"/>
  <c r="BB39" i="3"/>
  <c r="BC39" i="3" s="1"/>
  <c r="BB40" i="3"/>
  <c r="BC40" i="3" s="1"/>
  <c r="BB41" i="3"/>
  <c r="BC41" i="3" s="1"/>
  <c r="BB42" i="3"/>
  <c r="BC42" i="3" s="1"/>
  <c r="BB43" i="3"/>
  <c r="BC43" i="3" s="1"/>
  <c r="BB44" i="3"/>
  <c r="BC44" i="3" s="1"/>
  <c r="BB45" i="3"/>
  <c r="BC45" i="3" s="1"/>
  <c r="BB46" i="3"/>
  <c r="BC46" i="3"/>
  <c r="BB47" i="3"/>
  <c r="BC47" i="3" s="1"/>
  <c r="BB48" i="3"/>
  <c r="BC48" i="3" s="1"/>
  <c r="BB49" i="3"/>
  <c r="BC49" i="3" s="1"/>
  <c r="BB50" i="3"/>
  <c r="BC50" i="3" s="1"/>
  <c r="BB51" i="3"/>
  <c r="BC51" i="3" s="1"/>
  <c r="BB52" i="3"/>
  <c r="BC52" i="3" s="1"/>
  <c r="BB53" i="3"/>
  <c r="BC53" i="3" s="1"/>
  <c r="BB54" i="3"/>
  <c r="BC54" i="3" s="1"/>
  <c r="BB55" i="3"/>
  <c r="BC55" i="3" s="1"/>
  <c r="AU9" i="3"/>
  <c r="AV9" i="3" s="1"/>
  <c r="AU10" i="3"/>
  <c r="AV10" i="3" s="1"/>
  <c r="AU11" i="3"/>
  <c r="AV11" i="3" s="1"/>
  <c r="AU12" i="3"/>
  <c r="AV12" i="3" s="1"/>
  <c r="AU13" i="3"/>
  <c r="AV13" i="3" s="1"/>
  <c r="AU14" i="3"/>
  <c r="AV14" i="3" s="1"/>
  <c r="AU15" i="3"/>
  <c r="AV15" i="3" s="1"/>
  <c r="AU16" i="3"/>
  <c r="AV16" i="3" s="1"/>
  <c r="AU17" i="3"/>
  <c r="AV17" i="3" s="1"/>
  <c r="AU18" i="3"/>
  <c r="AV18" i="3" s="1"/>
  <c r="AU19" i="3"/>
  <c r="AV19" i="3" s="1"/>
  <c r="AU20" i="3"/>
  <c r="AV20" i="3" s="1"/>
  <c r="AU21" i="3"/>
  <c r="AV21" i="3" s="1"/>
  <c r="AU22" i="3"/>
  <c r="AV22" i="3" s="1"/>
  <c r="AU23" i="3"/>
  <c r="AV23" i="3" s="1"/>
  <c r="AU24" i="3"/>
  <c r="AV24" i="3" s="1"/>
  <c r="AU25" i="3"/>
  <c r="AV25" i="3" s="1"/>
  <c r="AU26" i="3"/>
  <c r="AV26" i="3" s="1"/>
  <c r="AU27" i="3"/>
  <c r="AV27" i="3" s="1"/>
  <c r="AU28" i="3"/>
  <c r="AV28" i="3" s="1"/>
  <c r="AU29" i="3"/>
  <c r="AV29" i="3" s="1"/>
  <c r="AU30" i="3"/>
  <c r="AV30" i="3" s="1"/>
  <c r="AU31" i="3"/>
  <c r="AV31" i="3" s="1"/>
  <c r="AU32" i="3"/>
  <c r="AV32" i="3" s="1"/>
  <c r="AU33" i="3"/>
  <c r="AV33" i="3" s="1"/>
  <c r="AU34" i="3"/>
  <c r="AV34" i="3" s="1"/>
  <c r="AU35" i="3"/>
  <c r="AV35" i="3" s="1"/>
  <c r="AU36" i="3"/>
  <c r="AV36" i="3" s="1"/>
  <c r="AU37" i="3"/>
  <c r="AV37" i="3" s="1"/>
  <c r="AU38" i="3"/>
  <c r="AV38" i="3" s="1"/>
  <c r="AU39" i="3"/>
  <c r="AV39" i="3" s="1"/>
  <c r="AU40" i="3"/>
  <c r="AV40" i="3" s="1"/>
  <c r="AU41" i="3"/>
  <c r="AV41" i="3" s="1"/>
  <c r="AU42" i="3"/>
  <c r="AV42" i="3" s="1"/>
  <c r="AU43" i="3"/>
  <c r="AV43" i="3" s="1"/>
  <c r="AU44" i="3"/>
  <c r="AV44" i="3" s="1"/>
  <c r="AU45" i="3"/>
  <c r="AV45" i="3" s="1"/>
  <c r="AU46" i="3"/>
  <c r="AV46" i="3" s="1"/>
  <c r="AU47" i="3"/>
  <c r="AV47" i="3" s="1"/>
  <c r="AU48" i="3"/>
  <c r="AV48" i="3" s="1"/>
  <c r="AU49" i="3"/>
  <c r="AV49" i="3" s="1"/>
  <c r="AU50" i="3"/>
  <c r="AV50" i="3" s="1"/>
  <c r="AU51" i="3"/>
  <c r="AV51" i="3" s="1"/>
  <c r="AU52" i="3"/>
  <c r="AV52" i="3" s="1"/>
  <c r="AU53" i="3"/>
  <c r="AV53" i="3" s="1"/>
  <c r="AU54" i="3"/>
  <c r="AV54" i="3" s="1"/>
  <c r="AU55" i="3"/>
  <c r="AV55" i="3" s="1"/>
  <c r="AU8" i="3"/>
  <c r="AV8" i="3" s="1"/>
  <c r="AE8" i="3"/>
  <c r="AE9" i="3"/>
  <c r="F11" i="4" s="1"/>
  <c r="AE10" i="3"/>
  <c r="F12" i="4" s="1"/>
  <c r="AE11" i="3"/>
  <c r="F13" i="4" s="1"/>
  <c r="AE12" i="3"/>
  <c r="F14" i="4" s="1"/>
  <c r="AE13" i="3"/>
  <c r="AE14" i="3"/>
  <c r="F16" i="4" s="1"/>
  <c r="AE15" i="3"/>
  <c r="F17" i="4" s="1"/>
  <c r="AE16" i="3"/>
  <c r="F18" i="4" s="1"/>
  <c r="AE17" i="3"/>
  <c r="F19" i="4" s="1"/>
  <c r="AE18" i="3"/>
  <c r="F20" i="4" s="1"/>
  <c r="AE19" i="3"/>
  <c r="AE20" i="3"/>
  <c r="F22" i="4" s="1"/>
  <c r="AE21" i="3"/>
  <c r="F23" i="4" s="1"/>
  <c r="AE22" i="3"/>
  <c r="F24" i="4" s="1"/>
  <c r="AE23" i="3"/>
  <c r="F25" i="4" s="1"/>
  <c r="AE24" i="3"/>
  <c r="F26" i="4" s="1"/>
  <c r="AE25" i="3"/>
  <c r="F27" i="4" s="1"/>
  <c r="AE26" i="3"/>
  <c r="F28" i="4" s="1"/>
  <c r="AE27" i="3"/>
  <c r="F29" i="4" s="1"/>
  <c r="AE28" i="3"/>
  <c r="F30" i="4" s="1"/>
  <c r="AE29" i="3"/>
  <c r="F31" i="4" s="1"/>
  <c r="AE30" i="3"/>
  <c r="F32" i="4" s="1"/>
  <c r="AE31" i="3"/>
  <c r="F33" i="4" s="1"/>
  <c r="AE32" i="3"/>
  <c r="F34" i="4" s="1"/>
  <c r="AE33" i="3"/>
  <c r="F35" i="4" s="1"/>
  <c r="AE34" i="3"/>
  <c r="F36" i="4" s="1"/>
  <c r="AE35" i="3"/>
  <c r="F37" i="4" s="1"/>
  <c r="AE36" i="3"/>
  <c r="F38" i="4" s="1"/>
  <c r="AE37" i="3"/>
  <c r="F39" i="4" s="1"/>
  <c r="AE38" i="3"/>
  <c r="F40" i="4" s="1"/>
  <c r="AE39" i="3"/>
  <c r="F41" i="4" s="1"/>
  <c r="AE40" i="3"/>
  <c r="F42" i="4" s="1"/>
  <c r="AE41" i="3"/>
  <c r="F43" i="4" s="1"/>
  <c r="AE42" i="3"/>
  <c r="F44" i="4" s="1"/>
  <c r="AE43" i="3"/>
  <c r="F45" i="4" s="1"/>
  <c r="AE44" i="3"/>
  <c r="F46" i="4" s="1"/>
  <c r="AE45" i="3"/>
  <c r="AE46" i="3"/>
  <c r="AE47" i="3"/>
  <c r="AE48" i="3"/>
  <c r="AE49" i="3"/>
  <c r="AE50" i="3"/>
  <c r="AE51" i="3"/>
  <c r="AE52" i="3"/>
  <c r="AE53" i="3"/>
  <c r="AE54" i="3"/>
  <c r="AF54" i="3" s="1"/>
  <c r="AE55" i="3"/>
  <c r="AE7" i="3"/>
  <c r="AF7" i="3" s="1"/>
  <c r="AI7" i="3" s="1"/>
  <c r="AJ7" i="3" s="1"/>
  <c r="Q8" i="3"/>
  <c r="S8" i="3" s="1"/>
  <c r="Q9" i="3"/>
  <c r="S9" i="3" s="1"/>
  <c r="Q10" i="3"/>
  <c r="S10" i="3" s="1"/>
  <c r="Q11" i="3"/>
  <c r="S11" i="3" s="1"/>
  <c r="Q12" i="3"/>
  <c r="S12" i="3" s="1"/>
  <c r="Q13" i="3"/>
  <c r="S13" i="3" s="1"/>
  <c r="Q14" i="3"/>
  <c r="Q15" i="3"/>
  <c r="S15" i="3" s="1"/>
  <c r="Q16" i="3"/>
  <c r="S16" i="3" s="1"/>
  <c r="Q17" i="3"/>
  <c r="Q18" i="3"/>
  <c r="S18" i="3" s="1"/>
  <c r="Q19" i="3"/>
  <c r="S19" i="3" s="1"/>
  <c r="Q20" i="3"/>
  <c r="Q21" i="3"/>
  <c r="Q22" i="3"/>
  <c r="Q23" i="3"/>
  <c r="S23" i="3" s="1"/>
  <c r="Q24" i="3"/>
  <c r="S24" i="3" s="1"/>
  <c r="Q25" i="3"/>
  <c r="S25" i="3" s="1"/>
  <c r="Q26" i="3"/>
  <c r="Q27" i="3"/>
  <c r="S27" i="3" s="1"/>
  <c r="Q28" i="3"/>
  <c r="S28" i="3" s="1"/>
  <c r="Q29" i="3"/>
  <c r="S29" i="3" s="1"/>
  <c r="Q30" i="3"/>
  <c r="Q31" i="3"/>
  <c r="S31" i="3" s="1"/>
  <c r="Q32" i="3"/>
  <c r="S32" i="3" s="1"/>
  <c r="Q33" i="3"/>
  <c r="Q34" i="3"/>
  <c r="S34" i="3" s="1"/>
  <c r="Q35" i="3"/>
  <c r="S35" i="3" s="1"/>
  <c r="Q36" i="3"/>
  <c r="S36" i="3" s="1"/>
  <c r="Q37" i="3"/>
  <c r="S37" i="3" s="1"/>
  <c r="Q38" i="3"/>
  <c r="S38" i="3" s="1"/>
  <c r="Q39" i="3"/>
  <c r="S39" i="3" s="1"/>
  <c r="Q40" i="3"/>
  <c r="S40" i="3" s="1"/>
  <c r="Q41" i="3"/>
  <c r="Q42" i="3"/>
  <c r="S42" i="3" s="1"/>
  <c r="Q43" i="3"/>
  <c r="Q44" i="3"/>
  <c r="S44" i="3" s="1"/>
  <c r="AF44" i="3" s="1"/>
  <c r="Q45" i="3"/>
  <c r="S45" i="3" s="1"/>
  <c r="Q46" i="3"/>
  <c r="S46" i="3" s="1"/>
  <c r="Q47" i="3"/>
  <c r="S47" i="3" s="1"/>
  <c r="Q48" i="3"/>
  <c r="S48" i="3" s="1"/>
  <c r="Q49" i="3"/>
  <c r="S49" i="3" s="1"/>
  <c r="Q50" i="3"/>
  <c r="S50" i="3" s="1"/>
  <c r="Q51" i="3"/>
  <c r="S51" i="3" s="1"/>
  <c r="Q52" i="3"/>
  <c r="S52" i="3" s="1"/>
  <c r="Q53" i="3"/>
  <c r="S53" i="3" s="1"/>
  <c r="Q54" i="3"/>
  <c r="S54" i="3" s="1"/>
  <c r="Q55" i="3"/>
  <c r="S55" i="3" s="1"/>
  <c r="E2" i="3"/>
  <c r="A1" i="3"/>
  <c r="AF39" i="3" l="1"/>
  <c r="AI39" i="3" s="1"/>
  <c r="AJ39" i="3" s="1"/>
  <c r="AF35" i="3"/>
  <c r="AI35" i="3" s="1"/>
  <c r="AJ35" i="3" s="1"/>
  <c r="AF31" i="3"/>
  <c r="AI31" i="3" s="1"/>
  <c r="AJ31" i="3" s="1"/>
  <c r="AF27" i="3"/>
  <c r="AI27" i="3" s="1"/>
  <c r="AJ27" i="3" s="1"/>
  <c r="AF23" i="3"/>
  <c r="AI23" i="3" s="1"/>
  <c r="AJ23" i="3" s="1"/>
  <c r="AF15" i="3"/>
  <c r="AI15" i="3" s="1"/>
  <c r="AJ15" i="3" s="1"/>
  <c r="AF11" i="3"/>
  <c r="AI11" i="3" s="1"/>
  <c r="AJ11" i="3" s="1"/>
  <c r="AF53" i="3"/>
  <c r="AF52" i="3"/>
  <c r="AF55" i="3"/>
  <c r="BP52" i="3"/>
  <c r="BQ52" i="3" s="1"/>
  <c r="BP55" i="3"/>
  <c r="BQ55" i="3" s="1"/>
  <c r="BP51" i="3"/>
  <c r="BQ51" i="3" s="1"/>
  <c r="BP47" i="3"/>
  <c r="BQ47" i="3" s="1"/>
  <c r="BP43" i="3"/>
  <c r="BP50" i="3"/>
  <c r="BQ50" i="3" s="1"/>
  <c r="BP48" i="3"/>
  <c r="BQ48" i="3" s="1"/>
  <c r="BP54" i="3"/>
  <c r="BQ54" i="3" s="1"/>
  <c r="BP46" i="3"/>
  <c r="BQ46" i="3" s="1"/>
  <c r="BP53" i="3"/>
  <c r="BQ53" i="3" s="1"/>
  <c r="BP49" i="3"/>
  <c r="BQ49" i="3" s="1"/>
  <c r="BP45" i="3"/>
  <c r="BQ45" i="3" s="1"/>
  <c r="AF42" i="3"/>
  <c r="AI42" i="3" s="1"/>
  <c r="AJ42" i="3" s="1"/>
  <c r="L44" i="4" s="1"/>
  <c r="AF40" i="3"/>
  <c r="AI40" i="3" s="1"/>
  <c r="AJ40" i="3" s="1"/>
  <c r="L42" i="4" s="1"/>
  <c r="AF36" i="3"/>
  <c r="AI36" i="3" s="1"/>
  <c r="AJ36" i="3" s="1"/>
  <c r="L38" i="4" s="1"/>
  <c r="AF32" i="3"/>
  <c r="AI32" i="3" s="1"/>
  <c r="AJ32" i="3" s="1"/>
  <c r="L34" i="4" s="1"/>
  <c r="AF28" i="3"/>
  <c r="AI28" i="3" s="1"/>
  <c r="AJ28" i="3" s="1"/>
  <c r="AF24" i="3"/>
  <c r="AI24" i="3" s="1"/>
  <c r="AJ24" i="3" s="1"/>
  <c r="AF16" i="3"/>
  <c r="AI16" i="3" s="1"/>
  <c r="AJ16" i="3" s="1"/>
  <c r="AF12" i="3"/>
  <c r="AI12" i="3" s="1"/>
  <c r="AJ12" i="3" s="1"/>
  <c r="AF8" i="3"/>
  <c r="AI8" i="3" s="1"/>
  <c r="AJ8" i="3" s="1"/>
  <c r="AF38" i="3"/>
  <c r="AI38" i="3" s="1"/>
  <c r="AJ38" i="3" s="1"/>
  <c r="L40" i="4" s="1"/>
  <c r="AF34" i="3"/>
  <c r="AI34" i="3" s="1"/>
  <c r="AJ34" i="3" s="1"/>
  <c r="L36" i="4" s="1"/>
  <c r="AF18" i="3"/>
  <c r="AI18" i="3" s="1"/>
  <c r="AJ18" i="3" s="1"/>
  <c r="AF10" i="3"/>
  <c r="AI10" i="3" s="1"/>
  <c r="AJ10" i="3" s="1"/>
  <c r="BP39" i="3"/>
  <c r="BQ39" i="3" s="1"/>
  <c r="BP35" i="3"/>
  <c r="BQ35" i="3" s="1"/>
  <c r="BP31" i="3"/>
  <c r="BQ31" i="3" s="1"/>
  <c r="BP27" i="3"/>
  <c r="BP23" i="3"/>
  <c r="BP19" i="3"/>
  <c r="BQ19" i="3" s="1"/>
  <c r="BP15" i="3"/>
  <c r="BQ15" i="3" s="1"/>
  <c r="F53" i="4"/>
  <c r="G53" i="4" s="1"/>
  <c r="AF51" i="3"/>
  <c r="J52" i="4"/>
  <c r="K52" i="4" s="1"/>
  <c r="J50" i="4"/>
  <c r="K50" i="4" s="1"/>
  <c r="J48" i="4"/>
  <c r="K48" i="4" s="1"/>
  <c r="J46" i="4"/>
  <c r="K46" i="4" s="1"/>
  <c r="J44" i="4"/>
  <c r="J42" i="4"/>
  <c r="J40" i="4"/>
  <c r="J38" i="4"/>
  <c r="J36" i="4"/>
  <c r="J34" i="4"/>
  <c r="J32" i="4"/>
  <c r="J30" i="4"/>
  <c r="J28" i="4"/>
  <c r="J26" i="4"/>
  <c r="J24" i="4"/>
  <c r="J22" i="4"/>
  <c r="J20" i="4"/>
  <c r="J18" i="4"/>
  <c r="J16" i="4"/>
  <c r="J14" i="4"/>
  <c r="J12" i="4"/>
  <c r="J10" i="4"/>
  <c r="F52" i="4"/>
  <c r="G52" i="4" s="1"/>
  <c r="AF50" i="3"/>
  <c r="F47" i="4"/>
  <c r="AF45" i="3"/>
  <c r="F50" i="4"/>
  <c r="G50" i="4" s="1"/>
  <c r="AF48" i="3"/>
  <c r="F51" i="4"/>
  <c r="AF49" i="3"/>
  <c r="F49" i="4"/>
  <c r="G49" i="4" s="1"/>
  <c r="AF47" i="3"/>
  <c r="F21" i="4"/>
  <c r="AF19" i="3"/>
  <c r="AI19" i="3" s="1"/>
  <c r="AJ19" i="3" s="1"/>
  <c r="AF37" i="3"/>
  <c r="AI37" i="3" s="1"/>
  <c r="AJ37" i="3" s="1"/>
  <c r="L39" i="4" s="1"/>
  <c r="AF29" i="3"/>
  <c r="AI29" i="3" s="1"/>
  <c r="AJ29" i="3" s="1"/>
  <c r="AF25" i="3"/>
  <c r="AI25" i="3" s="1"/>
  <c r="AJ25" i="3" s="1"/>
  <c r="AF9" i="3"/>
  <c r="AI9" i="3" s="1"/>
  <c r="AJ9" i="3" s="1"/>
  <c r="F48" i="4"/>
  <c r="AF46" i="3"/>
  <c r="F15" i="4"/>
  <c r="AF13" i="3"/>
  <c r="AI13" i="3" s="1"/>
  <c r="AJ13" i="3" s="1"/>
  <c r="BP11" i="3"/>
  <c r="BQ11" i="3" s="1"/>
  <c r="E51" i="4"/>
  <c r="S41" i="3"/>
  <c r="AF41" i="3" s="1"/>
  <c r="AI41" i="3" s="1"/>
  <c r="AJ41" i="3" s="1"/>
  <c r="S33" i="3"/>
  <c r="AF33" i="3" s="1"/>
  <c r="AI33" i="3" s="1"/>
  <c r="AJ33" i="3" s="1"/>
  <c r="S21" i="3"/>
  <c r="AF21" i="3" s="1"/>
  <c r="AI21" i="3" s="1"/>
  <c r="AJ21" i="3" s="1"/>
  <c r="S17" i="3"/>
  <c r="AF17" i="3" s="1"/>
  <c r="AI17" i="3" s="1"/>
  <c r="AJ17" i="3" s="1"/>
  <c r="S20" i="3"/>
  <c r="AF20" i="3" s="1"/>
  <c r="AI20" i="3" s="1"/>
  <c r="AJ20" i="3" s="1"/>
  <c r="AF6" i="3"/>
  <c r="CC52" i="3" s="1"/>
  <c r="S43" i="3"/>
  <c r="AF43" i="3" s="1"/>
  <c r="AI43" i="3" s="1"/>
  <c r="AJ43" i="3" s="1"/>
  <c r="L45" i="4" s="1"/>
  <c r="S30" i="3"/>
  <c r="AF30" i="3" s="1"/>
  <c r="AI30" i="3" s="1"/>
  <c r="AJ30" i="3" s="1"/>
  <c r="S26" i="3"/>
  <c r="AF26" i="3" s="1"/>
  <c r="AI26" i="3" s="1"/>
  <c r="AJ26" i="3" s="1"/>
  <c r="S22" i="3"/>
  <c r="AF22" i="3" s="1"/>
  <c r="AI22" i="3" s="1"/>
  <c r="AJ22" i="3" s="1"/>
  <c r="S14" i="3"/>
  <c r="AF14" i="3" s="1"/>
  <c r="AI14" i="3" s="1"/>
  <c r="AJ14" i="3" s="1"/>
  <c r="CC27" i="3"/>
  <c r="F10" i="4"/>
  <c r="F9" i="4"/>
  <c r="BP13" i="3"/>
  <c r="BQ13" i="3" s="1"/>
  <c r="BP42" i="3"/>
  <c r="BQ42" i="3" s="1"/>
  <c r="BP38" i="3"/>
  <c r="BQ38" i="3" s="1"/>
  <c r="BP34" i="3"/>
  <c r="BQ34" i="3" s="1"/>
  <c r="BP30" i="3"/>
  <c r="BQ30" i="3" s="1"/>
  <c r="BP26" i="3"/>
  <c r="BQ26" i="3" s="1"/>
  <c r="BP22" i="3"/>
  <c r="BQ22" i="3" s="1"/>
  <c r="BP18" i="3"/>
  <c r="BQ18" i="3" s="1"/>
  <c r="BP14" i="3"/>
  <c r="BQ14" i="3" s="1"/>
  <c r="BP10" i="3"/>
  <c r="BQ10" i="3" s="1"/>
  <c r="BP41" i="3"/>
  <c r="BQ41" i="3" s="1"/>
  <c r="BP37" i="3"/>
  <c r="BQ37" i="3" s="1"/>
  <c r="BP33" i="3"/>
  <c r="BQ33" i="3" s="1"/>
  <c r="BP29" i="3"/>
  <c r="BQ29" i="3" s="1"/>
  <c r="BP25" i="3"/>
  <c r="BQ25" i="3" s="1"/>
  <c r="BP21" i="3"/>
  <c r="BQ21" i="3" s="1"/>
  <c r="BP17" i="3"/>
  <c r="BQ17" i="3" s="1"/>
  <c r="BP9" i="3"/>
  <c r="BQ9" i="3" s="1"/>
  <c r="BP44" i="3"/>
  <c r="BQ44" i="3" s="1"/>
  <c r="BP40" i="3"/>
  <c r="BQ40" i="3" s="1"/>
  <c r="BP36" i="3"/>
  <c r="BQ36" i="3" s="1"/>
  <c r="BP32" i="3"/>
  <c r="BQ32" i="3" s="1"/>
  <c r="BP28" i="3"/>
  <c r="BQ28" i="3" s="1"/>
  <c r="BP24" i="3"/>
  <c r="BQ24" i="3" s="1"/>
  <c r="BP20" i="3"/>
  <c r="BQ20" i="3" s="1"/>
  <c r="BP16" i="3"/>
  <c r="BQ16" i="3" s="1"/>
  <c r="BP12" i="3"/>
  <c r="BQ12" i="3" s="1"/>
  <c r="I55" i="4"/>
  <c r="BQ43" i="3"/>
  <c r="BQ27" i="3"/>
  <c r="BQ23" i="3"/>
  <c r="H55" i="4"/>
  <c r="L49" i="4"/>
  <c r="E53" i="4"/>
  <c r="E49" i="4"/>
  <c r="L41" i="4"/>
  <c r="E42" i="4"/>
  <c r="G42" i="4" s="1"/>
  <c r="E40" i="4"/>
  <c r="G40" i="4" s="1"/>
  <c r="E46" i="4"/>
  <c r="G46" i="4" s="1"/>
  <c r="L46" i="4"/>
  <c r="L50" i="4"/>
  <c r="E50" i="4"/>
  <c r="E38" i="4"/>
  <c r="G38" i="4" s="1"/>
  <c r="E48" i="4"/>
  <c r="L52" i="4"/>
  <c r="E47" i="4"/>
  <c r="L53" i="4"/>
  <c r="L51" i="4"/>
  <c r="L37" i="4"/>
  <c r="E44" i="4"/>
  <c r="G44" i="4" s="1"/>
  <c r="K44" i="4" s="1"/>
  <c r="E41" i="4"/>
  <c r="G41" i="4" s="1"/>
  <c r="K41" i="4" s="1"/>
  <c r="E39" i="4"/>
  <c r="G39" i="4" s="1"/>
  <c r="K39" i="4" s="1"/>
  <c r="L47" i="4"/>
  <c r="E37" i="4"/>
  <c r="G37" i="4" s="1"/>
  <c r="K37" i="4" s="1"/>
  <c r="L48" i="4"/>
  <c r="E52" i="4"/>
  <c r="E34" i="4"/>
  <c r="G34" i="4" s="1"/>
  <c r="E12" i="4"/>
  <c r="G12" i="4" s="1"/>
  <c r="K12" i="4" s="1"/>
  <c r="E26" i="4"/>
  <c r="G26" i="4" s="1"/>
  <c r="E10" i="4"/>
  <c r="E18" i="4"/>
  <c r="G18" i="4" s="1"/>
  <c r="L33" i="4"/>
  <c r="E36" i="4"/>
  <c r="G36" i="4" s="1"/>
  <c r="E33" i="4"/>
  <c r="G33" i="4" s="1"/>
  <c r="K33" i="4" s="1"/>
  <c r="E31" i="4"/>
  <c r="G31" i="4" s="1"/>
  <c r="K31" i="4" s="1"/>
  <c r="E20" i="4"/>
  <c r="G20" i="4" s="1"/>
  <c r="E17" i="4"/>
  <c r="G17" i="4" s="1"/>
  <c r="K17" i="4" s="1"/>
  <c r="E15" i="4"/>
  <c r="E30" i="4"/>
  <c r="G30" i="4" s="1"/>
  <c r="E29" i="4"/>
  <c r="G29" i="4" s="1"/>
  <c r="K29" i="4" s="1"/>
  <c r="E27" i="4"/>
  <c r="G27" i="4" s="1"/>
  <c r="K27" i="4" s="1"/>
  <c r="E14" i="4"/>
  <c r="G14" i="4" s="1"/>
  <c r="K14" i="4" s="1"/>
  <c r="E13" i="4"/>
  <c r="G13" i="4" s="1"/>
  <c r="K13" i="4" s="1"/>
  <c r="E11" i="4"/>
  <c r="G11" i="4" s="1"/>
  <c r="K11" i="4" s="1"/>
  <c r="E9" i="4"/>
  <c r="E25" i="4"/>
  <c r="G25" i="4" s="1"/>
  <c r="K25" i="4" s="1"/>
  <c r="E21" i="4"/>
  <c r="BQ8" i="3"/>
  <c r="BB7" i="3"/>
  <c r="BC7" i="3" s="1"/>
  <c r="G16" i="5" s="1"/>
  <c r="J31" i="2" s="1"/>
  <c r="AU7" i="3"/>
  <c r="AV7" i="3" s="1"/>
  <c r="G8" i="5" s="1"/>
  <c r="C31" i="2" s="1"/>
  <c r="BG7" i="3"/>
  <c r="BK7" i="3"/>
  <c r="G48" i="4" l="1"/>
  <c r="G51" i="4"/>
  <c r="G47" i="4"/>
  <c r="K30" i="4"/>
  <c r="K38" i="4"/>
  <c r="G15" i="4"/>
  <c r="K15" i="4" s="1"/>
  <c r="G21" i="4"/>
  <c r="K21" i="4" s="1"/>
  <c r="K42" i="4"/>
  <c r="K40" i="4"/>
  <c r="BP7" i="3"/>
  <c r="BQ7" i="3" s="1"/>
  <c r="G28" i="5"/>
  <c r="G9" i="4"/>
  <c r="K9" i="4" s="1"/>
  <c r="K36" i="4"/>
  <c r="G10" i="4"/>
  <c r="K10" i="4" s="1"/>
  <c r="K18" i="4"/>
  <c r="K34" i="4"/>
  <c r="K20" i="4"/>
  <c r="K26" i="4"/>
  <c r="L43" i="4"/>
  <c r="F55" i="4"/>
  <c r="E28" i="4"/>
  <c r="G28" i="4" s="1"/>
  <c r="K28" i="4" s="1"/>
  <c r="G8" i="4"/>
  <c r="AI6" i="3"/>
  <c r="CC54" i="3" s="1"/>
  <c r="E16" i="4"/>
  <c r="G16" i="4" s="1"/>
  <c r="K16" i="4" s="1"/>
  <c r="E45" i="4"/>
  <c r="G45" i="4" s="1"/>
  <c r="K45" i="4" s="1"/>
  <c r="L35" i="4"/>
  <c r="E24" i="4"/>
  <c r="G24" i="4" s="1"/>
  <c r="K24" i="4" s="1"/>
  <c r="E32" i="4"/>
  <c r="G32" i="4" s="1"/>
  <c r="K32" i="4" s="1"/>
  <c r="E22" i="4"/>
  <c r="G22" i="4" s="1"/>
  <c r="K22" i="4" s="1"/>
  <c r="E23" i="4"/>
  <c r="G23" i="4" s="1"/>
  <c r="K23" i="4" s="1"/>
  <c r="E43" i="4"/>
  <c r="G43" i="4" s="1"/>
  <c r="K43" i="4" s="1"/>
  <c r="E19" i="4"/>
  <c r="G19" i="4" s="1"/>
  <c r="K19" i="4" s="1"/>
  <c r="E35" i="4"/>
  <c r="G35" i="4" s="1"/>
  <c r="K35" i="4" s="1"/>
  <c r="J55" i="4"/>
  <c r="L28" i="4"/>
  <c r="L32" i="4"/>
  <c r="L29" i="4"/>
  <c r="L24" i="4"/>
  <c r="L18" i="4"/>
  <c r="L12" i="4"/>
  <c r="L30" i="4"/>
  <c r="L16" i="4"/>
  <c r="L20" i="4"/>
  <c r="L31" i="4"/>
  <c r="L10" i="4"/>
  <c r="L14" i="4"/>
  <c r="L23" i="4"/>
  <c r="L22" i="4"/>
  <c r="L15" i="4"/>
  <c r="L21" i="4"/>
  <c r="L19" i="4"/>
  <c r="L25" i="4"/>
  <c r="L11" i="4"/>
  <c r="L27" i="4"/>
  <c r="L17" i="4"/>
  <c r="L26" i="4"/>
  <c r="G9" i="5"/>
  <c r="E31" i="2" s="1"/>
  <c r="G7" i="5"/>
  <c r="A31" i="2" s="1"/>
  <c r="G15" i="5"/>
  <c r="H31" i="2" s="1"/>
  <c r="G14" i="5"/>
  <c r="F31" i="2" s="1"/>
  <c r="K55" i="4" l="1"/>
  <c r="K8" i="4"/>
  <c r="E55" i="4"/>
  <c r="L13" i="4"/>
  <c r="G17" i="5"/>
  <c r="H15" i="5" s="1"/>
  <c r="G10" i="5"/>
  <c r="H7" i="5" s="1"/>
  <c r="G22" i="5"/>
  <c r="G21" i="5"/>
  <c r="G23" i="5"/>
  <c r="G55" i="4"/>
  <c r="H14" i="5" l="1"/>
  <c r="H16" i="5"/>
  <c r="H8" i="5"/>
  <c r="H9" i="5"/>
  <c r="O31" i="2"/>
  <c r="G24" i="5"/>
  <c r="H23" i="5" s="1"/>
  <c r="K31" i="2"/>
  <c r="M31" i="2"/>
  <c r="H17" i="5" l="1"/>
  <c r="H10" i="5"/>
  <c r="H22" i="5"/>
  <c r="H21" i="5"/>
  <c r="E44" i="2"/>
  <c r="E48" i="2"/>
  <c r="H24" i="5" l="1"/>
  <c r="G21" i="2"/>
  <c r="G20" i="2"/>
  <c r="G19" i="2"/>
  <c r="G18" i="2"/>
  <c r="T3" i="3" s="1"/>
  <c r="A16" i="2"/>
  <c r="A15" i="2"/>
  <c r="E3" i="3" s="1"/>
  <c r="A13" i="2"/>
  <c r="A11" i="2"/>
  <c r="B10" i="5"/>
  <c r="D10" i="5" l="1"/>
  <c r="G29" i="5"/>
  <c r="K26" i="2"/>
  <c r="B9" i="5"/>
  <c r="I26" i="2"/>
  <c r="L9" i="4"/>
  <c r="B11" i="5"/>
  <c r="B13" i="5"/>
  <c r="B14" i="5"/>
  <c r="H26" i="2"/>
  <c r="E26" i="2"/>
  <c r="G26" i="2"/>
  <c r="B7" i="5"/>
  <c r="J26" i="2"/>
  <c r="F26" i="2"/>
  <c r="L26" i="2"/>
  <c r="B8" i="5"/>
  <c r="B12" i="5"/>
  <c r="D11" i="5" l="1"/>
  <c r="D8" i="5"/>
  <c r="D7" i="5"/>
  <c r="B15" i="5"/>
  <c r="C13" i="5" s="1"/>
  <c r="E13" i="5"/>
  <c r="C15" i="5" s="1"/>
  <c r="D14" i="5"/>
  <c r="A26" i="2"/>
  <c r="D12" i="5"/>
  <c r="D13" i="5"/>
  <c r="D9" i="5"/>
  <c r="C12" i="5" l="1"/>
  <c r="E15" i="5"/>
  <c r="C10" i="5"/>
  <c r="C9" i="5"/>
  <c r="M26" i="2"/>
  <c r="F56" i="4"/>
  <c r="F57" i="4" s="1"/>
  <c r="I56" i="4"/>
  <c r="I57" i="4" s="1"/>
  <c r="G56" i="4"/>
  <c r="G57" i="4" s="1"/>
  <c r="J56" i="4"/>
  <c r="J57" i="4" s="1"/>
  <c r="E56" i="4"/>
  <c r="E57" i="4" s="1"/>
  <c r="H56" i="4"/>
  <c r="H57" i="4" s="1"/>
  <c r="K56" i="4"/>
  <c r="C14" i="5"/>
  <c r="E14" i="5"/>
  <c r="D15" i="5" s="1"/>
  <c r="C11" i="5"/>
  <c r="C7" i="5"/>
  <c r="C8" i="5"/>
  <c r="K57" i="4" l="1"/>
  <c r="H27" i="2"/>
  <c r="I27" i="2"/>
  <c r="E27" i="2"/>
  <c r="L27" i="2"/>
  <c r="F27" i="2"/>
  <c r="G27" i="2"/>
  <c r="K27" i="2"/>
  <c r="J27" i="2"/>
</calcChain>
</file>

<file path=xl/sharedStrings.xml><?xml version="1.0" encoding="utf-8"?>
<sst xmlns="http://schemas.openxmlformats.org/spreadsheetml/2006/main" count="429" uniqueCount="157">
  <si>
    <t>แบบบันทึกผลการเรียนประจำรายวิชา   ปพ.5</t>
  </si>
  <si>
    <t>แบบบันทึกผลการเรียนกลุ่มสาระการเรียนรู้</t>
  </si>
  <si>
    <t>ชื่อสถานศึกษา</t>
  </si>
  <si>
    <t>โรงเรียนบ้านสันโค้ง(เชียงรายจรูญราษฎร์)</t>
  </si>
  <si>
    <t>สังกัด</t>
  </si>
  <si>
    <t>สำนักงานเขตพื้นที่การศึกษาประถมศึกษาเชียงราย เขต 1</t>
  </si>
  <si>
    <t>ปีการศึกษา</t>
  </si>
  <si>
    <t>ระดับชั้น</t>
  </si>
  <si>
    <t>กลุ่มสาระ</t>
  </si>
  <si>
    <t>รหัสรายวิชา</t>
  </si>
  <si>
    <t>รายวิชา</t>
  </si>
  <si>
    <t>ครูผู้สอน</t>
  </si>
  <si>
    <t>ครูประจำชั้น</t>
  </si>
  <si>
    <t>ผู้บริหารสถานศึกษา</t>
  </si>
  <si>
    <t>วันที่อนุมัติผลการเรียน</t>
  </si>
  <si>
    <t>Developer Applications</t>
  </si>
  <si>
    <t>Mr. Pongsakorn Pongdet</t>
  </si>
  <si>
    <t>Tel.</t>
  </si>
  <si>
    <t>082-496-6368</t>
  </si>
  <si>
    <t>ปพ.5</t>
  </si>
  <si>
    <t>สรุปผลการเรียน</t>
  </si>
  <si>
    <t>จำนวนนักเรียนทั้งหมด</t>
  </si>
  <si>
    <t>จำนวนนักเรียนที่ได้รับระดับผลการเรียน</t>
  </si>
  <si>
    <t>คะแนนเฉลี่ย</t>
  </si>
  <si>
    <t>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</si>
  <si>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</si>
  <si>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ผลการประเมินการอ่านคิดวิเคราะห์และเขียนสื่อความ</t>
  </si>
  <si>
    <t xml:space="preserve">  ดีเยี่ยม</t>
  </si>
  <si>
    <t xml:space="preserve"> ดี</t>
  </si>
  <si>
    <t xml:space="preserve">  ผ่าน</t>
  </si>
  <si>
    <t>ลงชื่อ</t>
  </si>
  <si>
    <t>………………………………………………………</t>
  </si>
  <si>
    <t>หัวหน้ากลุ่มสาระ</t>
  </si>
  <si>
    <t>ฝ่ายวัดผลประเมินผล</t>
  </si>
  <si>
    <t>เรียนเสนอเพื่อพิจารณา</t>
  </si>
  <si>
    <t>อนุมัติ</t>
  </si>
  <si>
    <t>ไม่อนุมัติ</t>
  </si>
  <si>
    <t>..........................................................................................</t>
  </si>
  <si>
    <t>ผู้อำนวยการโรงเรียนบ้านสันโค้ง(เชียงรายจรูญราษฎร์)</t>
  </si>
  <si>
    <t>ผ่าน</t>
  </si>
  <si>
    <t>ดี</t>
  </si>
  <si>
    <t>ดีเยี่ยม</t>
  </si>
  <si>
    <t>ผลการประเมินสมรรถนะสำคัญ</t>
  </si>
  <si>
    <t>ระดับผลการเรียน</t>
  </si>
  <si>
    <t>หมายเหตุ</t>
  </si>
  <si>
    <t>เลขที่</t>
  </si>
  <si>
    <t>การวัดและประเมินผล</t>
  </si>
  <si>
    <t>อ่าน  คิดวิเคราะห์ และเขียนสื่อความ</t>
  </si>
  <si>
    <t>สมรรถนะสำคัญ</t>
  </si>
  <si>
    <t>เลขประจำตัว</t>
  </si>
  <si>
    <t>เลขบัตรประจำตัวประชาชน</t>
  </si>
  <si>
    <t>ชื่อ - สกุล</t>
  </si>
  <si>
    <t>คุณลักษณะที่พึงประสงค์</t>
  </si>
  <si>
    <t>ระดับคุณภาพ</t>
  </si>
  <si>
    <t>เขียนสื่อความ</t>
  </si>
  <si>
    <t>สรุป</t>
  </si>
  <si>
    <t>ความสามารถ</t>
  </si>
  <si>
    <t>ข้อที่</t>
  </si>
  <si>
    <t>เรื่อง</t>
  </si>
  <si>
    <t>หน่วยที่</t>
  </si>
  <si>
    <t>ช่องที่</t>
  </si>
  <si>
    <t>คะแนน</t>
  </si>
  <si>
    <t xml:space="preserve">รักชาติ ศาสน์ กษัตริย์ </t>
  </si>
  <si>
    <t xml:space="preserve">ซื่อสัตย์สุจริต </t>
  </si>
  <si>
    <t>มีวินัย</t>
  </si>
  <si>
    <t xml:space="preserve">ใฝ่เรียนรู้ </t>
  </si>
  <si>
    <t xml:space="preserve">อยู่อย่างพอเพียง </t>
  </si>
  <si>
    <t xml:space="preserve">มุ่งมั่นในการทำงาน </t>
  </si>
  <si>
    <t xml:space="preserve">รักความเป็นไทย </t>
  </si>
  <si>
    <t xml:space="preserve">มีจิตสาธารณะ </t>
  </si>
  <si>
    <t>ฐานนิยม</t>
  </si>
  <si>
    <t>คิดวิเคราะห์</t>
  </si>
  <si>
    <t>การสื่อสาร</t>
  </si>
  <si>
    <t>การคิด</t>
  </si>
  <si>
    <t>การแก้ปัญหา</t>
  </si>
  <si>
    <t>การใช้ทักษะชีวิต</t>
  </si>
  <si>
    <t>การใช้เทคโนโลยี</t>
  </si>
  <si>
    <t>รหัสมาตรฐาน/</t>
  </si>
  <si>
    <t>คะแนนเก็บระหว่างเรียน (1)</t>
  </si>
  <si>
    <t>คะแนนเก็บระหว่างเรียน (2)</t>
  </si>
  <si>
    <t>รวมคะแนนระหว่างเรียน</t>
  </si>
  <si>
    <t>คะแนนสอบปลายปี</t>
  </si>
  <si>
    <t>คะแนนสอบกลาง</t>
  </si>
  <si>
    <t>รวมคะแนนทั้งหมด</t>
  </si>
  <si>
    <t>ตัวชี้วัด/</t>
  </si>
  <si>
    <t>คะแนนเก็บ</t>
  </si>
  <si>
    <t>คะแนนสอบ</t>
  </si>
  <si>
    <t>รวม</t>
  </si>
  <si>
    <t>ผลการเรียนรู้</t>
  </si>
  <si>
    <t>คะแนนสอบระหว่างเรียน (1)</t>
  </si>
  <si>
    <t>รวมคะแนนระหว่างเรียน (1)</t>
  </si>
  <si>
    <t>รวมคะแนนระหว่างเรียน (2)</t>
  </si>
  <si>
    <t>รวมคะแนนเก็บระหว่างเรียน (1) และ คะแนนเก็บระหว่างเรียน (2)</t>
  </si>
  <si>
    <t>รามคะแนนสอบปลายปี และ คะแนนสอบกลาง</t>
  </si>
  <si>
    <t>เลขประชาชน</t>
  </si>
  <si>
    <t>คะแนนเก็บระหว่างเรียน</t>
  </si>
  <si>
    <t>คะแนนสอบระหว่างเรียน</t>
  </si>
  <si>
    <t>รวมทั้งหมด</t>
  </si>
  <si>
    <t>ผลการเรียน</t>
  </si>
  <si>
    <t>ภาคเรียนที่ 1</t>
  </si>
  <si>
    <t>ภาคเรียนที่ 2</t>
  </si>
  <si>
    <t>สอบปลายปี</t>
  </si>
  <si>
    <t>รวมคะแนน</t>
  </si>
  <si>
    <t>จำนวนนักเรียน</t>
  </si>
  <si>
    <t>เฉลี่ย</t>
  </si>
  <si>
    <t>หน้านี้เป็นตารางช่วยคำนวน  หากสูตรและจำนวนนักเรียนไม่ถูกต้องให้แก้ไข</t>
  </si>
  <si>
    <t>1. ผลการเรียน</t>
  </si>
  <si>
    <t>2. ผลการประเมินคุณลักษณะอันพึงประสงค์</t>
  </si>
  <si>
    <t>เกรด</t>
  </si>
  <si>
    <t>จำนวน (คน)</t>
  </si>
  <si>
    <t>น้ำหนัก</t>
  </si>
  <si>
    <t>ระดับ</t>
  </si>
  <si>
    <t xml:space="preserve">  ดีเยี่ยม (3)</t>
  </si>
  <si>
    <t xml:space="preserve"> ดี (2)</t>
  </si>
  <si>
    <t xml:space="preserve">  ผ่าน (1)</t>
  </si>
  <si>
    <t>คน</t>
  </si>
  <si>
    <t>นักเรียนที่ออกระหว่างภาคเรียน</t>
  </si>
  <si>
    <t>อ่าน</t>
  </si>
  <si>
    <t>4. ผลการประเมินการอ่านคิดวิเคราะห์และเขียน</t>
  </si>
  <si>
    <t>3.ผลการประเมินสมรรถนะสำคัญ</t>
  </si>
  <si>
    <t>สอบกลาง</t>
  </si>
  <si>
    <t>มา</t>
  </si>
  <si>
    <t>ขาด</t>
  </si>
  <si>
    <t>ลา</t>
  </si>
  <si>
    <t>ประจำเดือน พฤศจิกายน</t>
  </si>
  <si>
    <t>ประจำเดือน สิงหาคม</t>
  </si>
  <si>
    <t>ประจำเดือน กรกฎาคม</t>
  </si>
  <si>
    <t>ประจำเดือน มิถุนายน</t>
  </si>
  <si>
    <t>ประจำเดือน พฤษภาคม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</si>
  <si>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</si>
  <si>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</si>
  <si>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</si>
  <si>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</si>
  <si>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</si>
  <si>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</si>
  <si>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</si>
  <si>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</si>
  <si>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</si>
  <si>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</si>
  <si>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</si>
  <si>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จ</t>
  </si>
  <si>
    <t>อ</t>
  </si>
  <si>
    <t>พ</t>
  </si>
  <si>
    <t>พฤ</t>
  </si>
  <si>
    <t>ศ</t>
  </si>
  <si>
    <t>ประจำเดือน  ตุลาคม</t>
  </si>
  <si>
    <t>ประจำเดือน  กันยายน</t>
  </si>
  <si>
    <t>ประจำเดือน  ธันวาคม</t>
  </si>
  <si>
    <t>ประจำเดือน  มกราคม</t>
  </si>
  <si>
    <t>ประจำเดือน  กุมภาพันธ์</t>
  </si>
  <si>
    <t>ประจำเดือน  มีนาคม</t>
  </si>
  <si>
    <t>คงเหลือนักเรียนจริง</t>
  </si>
  <si>
    <t>ประจำเดือน เมษายน</t>
  </si>
  <si>
    <t>เม.ย.</t>
  </si>
  <si>
    <t>สรุปการมาเรียน</t>
  </si>
  <si>
    <t xml:space="preserve">ชั้นประถมศึกษาปีที่ </t>
  </si>
  <si>
    <t xml:space="preserve">ปีการศึกษา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</si>
</sst>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"/>
    <numFmt numFmtId="188" formatCode="0.000"/>
  </numFmts>
  <fonts count="38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indexed="12"/>
      <name val="TH SarabunPSK"/>
      <family val="2"/>
    </font>
    <font>
      <sz val="18"/>
      <color indexed="2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12"/>
      <color theme="1"/>
      <name val="TH SarabunPSK"/>
      <family val="2"/>
    </font>
    <font>
      <b/>
      <sz val="22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b/>
      <sz val="11"/>
      <color theme="1"/>
      <name val="TH SarabunPSK"/>
      <family val="2"/>
    </font>
    <font>
      <b/>
      <u/>
      <sz val="12"/>
      <color indexed="12"/>
      <name val="TH SarabunPSK"/>
      <family val="2"/>
    </font>
    <font>
      <sz val="12"/>
      <name val="TH SarabunPSK"/>
      <family val="2"/>
    </font>
    <font>
      <sz val="12"/>
      <color theme="0"/>
      <name val="TH SarabunPSK"/>
      <family val="2"/>
    </font>
    <font>
      <b/>
      <sz val="12"/>
      <color indexed="12"/>
      <name val="TH SarabunPSK"/>
      <family val="2"/>
    </font>
    <font>
      <b/>
      <sz val="12"/>
      <color rgb="FFFF0000"/>
      <name val="TH SarabunPSK"/>
      <family val="2"/>
    </font>
    <font>
      <sz val="12"/>
      <color indexed="12"/>
      <name val="TH SarabunPSK"/>
      <family val="2"/>
    </font>
    <font>
      <b/>
      <sz val="12"/>
      <color theme="0"/>
      <name val="TH SarabunPSK"/>
      <family val="2"/>
    </font>
    <font>
      <b/>
      <sz val="12"/>
      <color rgb="FF0070C0"/>
      <name val="TH SarabunPSK"/>
      <family val="2"/>
    </font>
    <font>
      <sz val="12"/>
      <color rgb="FF0070C0"/>
      <name val="TH SarabunPSK"/>
      <family val="2"/>
    </font>
    <font>
      <b/>
      <sz val="12"/>
      <name val="TH SarabunPSK"/>
      <family val="2"/>
    </font>
    <font>
      <b/>
      <sz val="12"/>
      <color rgb="FF0329E7"/>
      <name val="TH SarabunPSK"/>
      <family val="2"/>
    </font>
    <font>
      <b/>
      <sz val="24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FFFC2"/>
        <bgColor indexed="64"/>
      </patternFill>
    </fill>
    <fill>
      <patternFill patternType="solid">
        <fgColor theme="7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495">
    <xf numFmtId="0" fontId="0" fillId="0" borderId="0" xfId="0"/>
    <xf numFmtId="49" fontId="11" fillId="2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1" fontId="20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center" vertical="center"/>
    </xf>
    <xf numFmtId="0" fontId="26" fillId="5" borderId="0" xfId="0" applyFont="1" applyFill="1" applyBorder="1" applyProtection="1"/>
    <xf numFmtId="0" fontId="15" fillId="5" borderId="0" xfId="0" applyFont="1" applyFill="1" applyBorder="1" applyProtection="1"/>
    <xf numFmtId="0" fontId="27" fillId="2" borderId="23" xfId="0" applyFont="1" applyFill="1" applyBorder="1" applyAlignment="1" applyProtection="1">
      <alignment horizontal="left" vertical="center"/>
    </xf>
    <xf numFmtId="0" fontId="27" fillId="6" borderId="21" xfId="0" applyFont="1" applyFill="1" applyBorder="1" applyAlignment="1" applyProtection="1">
      <alignment vertical="center"/>
    </xf>
    <xf numFmtId="0" fontId="27" fillId="6" borderId="22" xfId="0" applyFont="1" applyFill="1" applyBorder="1" applyAlignment="1" applyProtection="1">
      <alignment vertical="center"/>
    </xf>
    <xf numFmtId="0" fontId="27" fillId="6" borderId="23" xfId="0" applyFont="1" applyFill="1" applyBorder="1" applyAlignment="1" applyProtection="1">
      <alignment vertical="center"/>
    </xf>
    <xf numFmtId="0" fontId="29" fillId="5" borderId="0" xfId="0" applyFont="1" applyFill="1" applyBorder="1" applyAlignment="1" applyProtection="1">
      <alignment vertical="center"/>
    </xf>
    <xf numFmtId="0" fontId="30" fillId="7" borderId="40" xfId="0" applyFont="1" applyFill="1" applyBorder="1" applyAlignment="1" applyProtection="1">
      <alignment horizontal="center" vertical="center"/>
    </xf>
    <xf numFmtId="0" fontId="30" fillId="7" borderId="41" xfId="0" applyFont="1" applyFill="1" applyBorder="1" applyAlignment="1" applyProtection="1">
      <alignment horizontal="center" vertical="center"/>
    </xf>
    <xf numFmtId="0" fontId="30" fillId="7" borderId="42" xfId="0" applyFont="1" applyFill="1" applyBorder="1" applyAlignment="1" applyProtection="1">
      <alignment horizontal="center" vertical="center"/>
    </xf>
    <xf numFmtId="0" fontId="31" fillId="9" borderId="5" xfId="0" applyFont="1" applyFill="1" applyBorder="1" applyAlignment="1" applyProtection="1">
      <alignment horizontal="center"/>
    </xf>
    <xf numFmtId="2" fontId="32" fillId="5" borderId="6" xfId="0" applyNumberFormat="1" applyFont="1" applyFill="1" applyBorder="1" applyAlignment="1" applyProtection="1">
      <alignment horizontal="center"/>
    </xf>
    <xf numFmtId="0" fontId="33" fillId="5" borderId="0" xfId="0" applyFont="1" applyFill="1" applyBorder="1" applyProtection="1"/>
    <xf numFmtId="0" fontId="27" fillId="3" borderId="21" xfId="0" applyFont="1" applyFill="1" applyBorder="1" applyAlignment="1" applyProtection="1">
      <alignment vertical="center"/>
    </xf>
    <xf numFmtId="0" fontId="15" fillId="3" borderId="22" xfId="0" applyFont="1" applyFill="1" applyBorder="1" applyProtection="1"/>
    <xf numFmtId="0" fontId="29" fillId="3" borderId="23" xfId="0" applyFont="1" applyFill="1" applyBorder="1" applyAlignment="1" applyProtection="1">
      <alignment vertical="center"/>
    </xf>
    <xf numFmtId="2" fontId="26" fillId="5" borderId="0" xfId="0" applyNumberFormat="1" applyFont="1" applyFill="1" applyBorder="1" applyProtection="1"/>
    <xf numFmtId="0" fontId="31" fillId="9" borderId="10" xfId="0" applyFont="1" applyFill="1" applyBorder="1" applyAlignment="1" applyProtection="1">
      <alignment horizontal="center"/>
    </xf>
    <xf numFmtId="0" fontId="29" fillId="2" borderId="43" xfId="0" applyFont="1" applyFill="1" applyBorder="1" applyAlignment="1" applyProtection="1">
      <alignment horizontal="center"/>
    </xf>
    <xf numFmtId="0" fontId="31" fillId="2" borderId="44" xfId="0" applyFont="1" applyFill="1" applyBorder="1" applyAlignment="1" applyProtection="1">
      <alignment horizontal="center"/>
    </xf>
    <xf numFmtId="2" fontId="31" fillId="2" borderId="45" xfId="0" applyNumberFormat="1" applyFont="1" applyFill="1" applyBorder="1" applyAlignment="1" applyProtection="1">
      <alignment horizontal="center"/>
    </xf>
    <xf numFmtId="4" fontId="25" fillId="5" borderId="6" xfId="0" applyNumberFormat="1" applyFont="1" applyFill="1" applyBorder="1" applyAlignment="1" applyProtection="1">
      <alignment horizontal="right" vertical="center"/>
    </xf>
    <xf numFmtId="0" fontId="15" fillId="0" borderId="0" xfId="0" applyFont="1" applyProtection="1"/>
    <xf numFmtId="4" fontId="15" fillId="0" borderId="6" xfId="0" applyNumberFormat="1" applyFont="1" applyBorder="1" applyAlignment="1" applyProtection="1">
      <alignment horizontal="right"/>
    </xf>
    <xf numFmtId="4" fontId="15" fillId="0" borderId="9" xfId="0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left"/>
    </xf>
    <xf numFmtId="4" fontId="15" fillId="0" borderId="0" xfId="0" applyNumberFormat="1" applyFont="1" applyBorder="1" applyAlignment="1" applyProtection="1">
      <alignment horizontal="right"/>
    </xf>
    <xf numFmtId="0" fontId="15" fillId="0" borderId="0" xfId="0" applyFont="1" applyBorder="1" applyProtection="1"/>
    <xf numFmtId="0" fontId="32" fillId="5" borderId="1" xfId="0" applyFont="1" applyFill="1" applyBorder="1" applyAlignment="1" applyProtection="1">
      <alignment horizontal="center"/>
    </xf>
    <xf numFmtId="1" fontId="21" fillId="0" borderId="1" xfId="0" applyNumberFormat="1" applyFont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</xf>
    <xf numFmtId="1" fontId="21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" fontId="21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vertical="center"/>
    </xf>
    <xf numFmtId="187" fontId="3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Fill="1" applyProtection="1"/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1" fillId="0" borderId="0" xfId="0" applyFont="1" applyAlignment="1" applyProtection="1">
      <alignment horizontal="right"/>
    </xf>
    <xf numFmtId="0" fontId="17" fillId="0" borderId="0" xfId="0" applyFont="1" applyProtection="1"/>
    <xf numFmtId="1" fontId="5" fillId="0" borderId="0" xfId="0" applyNumberFormat="1" applyFont="1" applyAlignment="1" applyProtection="1">
      <alignment horizontal="center" vertical="center"/>
    </xf>
    <xf numFmtId="1" fontId="36" fillId="10" borderId="12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 shrinkToFit="1"/>
    </xf>
    <xf numFmtId="0" fontId="20" fillId="11" borderId="1" xfId="0" applyFont="1" applyFill="1" applyBorder="1" applyAlignment="1" applyProtection="1">
      <alignment horizontal="center" vertical="center"/>
    </xf>
    <xf numFmtId="1" fontId="21" fillId="11" borderId="1" xfId="0" applyNumberFormat="1" applyFont="1" applyFill="1" applyBorder="1" applyAlignment="1" applyProtection="1">
      <alignment horizontal="center" vertical="center"/>
    </xf>
    <xf numFmtId="0" fontId="20" fillId="12" borderId="1" xfId="0" applyFont="1" applyFill="1" applyBorder="1" applyAlignment="1" applyProtection="1">
      <alignment horizontal="center" vertical="center"/>
    </xf>
    <xf numFmtId="1" fontId="21" fillId="12" borderId="1" xfId="0" applyNumberFormat="1" applyFont="1" applyFill="1" applyBorder="1" applyAlignment="1" applyProtection="1">
      <alignment horizontal="center" vertical="center"/>
    </xf>
    <xf numFmtId="0" fontId="20" fillId="13" borderId="1" xfId="0" applyFont="1" applyFill="1" applyBorder="1" applyAlignment="1" applyProtection="1">
      <alignment horizontal="center" vertical="center"/>
    </xf>
    <xf numFmtId="1" fontId="21" fillId="13" borderId="1" xfId="0" applyNumberFormat="1" applyFont="1" applyFill="1" applyBorder="1" applyAlignment="1" applyProtection="1">
      <alignment horizontal="center" vertical="center"/>
    </xf>
    <xf numFmtId="1" fontId="5" fillId="14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1" fontId="7" fillId="0" borderId="2" xfId="0" applyNumberFormat="1" applyFont="1" applyBorder="1" applyAlignment="1" applyProtection="1">
      <alignment vertical="center"/>
      <protection locked="0"/>
    </xf>
    <xf numFmtId="1" fontId="21" fillId="0" borderId="0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 shrinkToFit="1"/>
      <protection locked="0"/>
    </xf>
    <xf numFmtId="1" fontId="15" fillId="0" borderId="54" xfId="0" applyNumberFormat="1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horizontal="center" vertical="center"/>
    </xf>
    <xf numFmtId="0" fontId="15" fillId="0" borderId="59" xfId="0" applyFont="1" applyBorder="1" applyAlignment="1" applyProtection="1">
      <alignment horizontal="center" vertical="center"/>
    </xf>
    <xf numFmtId="0" fontId="15" fillId="0" borderId="60" xfId="0" applyFont="1" applyBorder="1" applyAlignment="1" applyProtection="1">
      <alignment horizontal="center" vertical="center"/>
    </xf>
    <xf numFmtId="1" fontId="15" fillId="0" borderId="32" xfId="0" applyNumberFormat="1" applyFont="1" applyBorder="1" applyAlignment="1" applyProtection="1">
      <alignment horizontal="center" vertical="center" shrinkToFit="1"/>
      <protection locked="0"/>
    </xf>
    <xf numFmtId="1" fontId="15" fillId="0" borderId="12" xfId="0" applyNumberFormat="1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 vertical="center"/>
    </xf>
    <xf numFmtId="1" fontId="15" fillId="0" borderId="62" xfId="0" applyNumberFormat="1" applyFont="1" applyBorder="1" applyAlignment="1" applyProtection="1">
      <alignment horizontal="center" vertical="center"/>
      <protection locked="0"/>
    </xf>
    <xf numFmtId="1" fontId="15" fillId="0" borderId="8" xfId="0" applyNumberFormat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1" fontId="15" fillId="0" borderId="8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  <protection locked="0"/>
    </xf>
    <xf numFmtId="1" fontId="15" fillId="0" borderId="41" xfId="0" applyNumberFormat="1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1" fontId="15" fillId="0" borderId="7" xfId="0" applyNumberFormat="1" applyFont="1" applyBorder="1" applyAlignment="1" applyProtection="1">
      <alignment horizontal="center" vertical="center"/>
    </xf>
    <xf numFmtId="1" fontId="15" fillId="0" borderId="9" xfId="0" applyNumberFormat="1" applyFont="1" applyBorder="1" applyAlignment="1" applyProtection="1">
      <alignment horizontal="center" vertical="center"/>
    </xf>
    <xf numFmtId="1" fontId="15" fillId="0" borderId="7" xfId="0" applyNumberFormat="1" applyFont="1" applyBorder="1" applyAlignment="1" applyProtection="1">
      <alignment horizontal="center" vertical="center"/>
      <protection locked="0"/>
    </xf>
    <xf numFmtId="1" fontId="15" fillId="0" borderId="40" xfId="0" applyNumberFormat="1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1" fontId="15" fillId="0" borderId="5" xfId="0" applyNumberFormat="1" applyFont="1" applyBorder="1" applyAlignment="1" applyProtection="1">
      <alignment horizontal="center" vertical="center" shrinkToFit="1"/>
      <protection locked="0"/>
    </xf>
    <xf numFmtId="1" fontId="15" fillId="0" borderId="40" xfId="0" applyNumberFormat="1" applyFont="1" applyBorder="1" applyAlignment="1" applyProtection="1">
      <alignment horizontal="center" vertical="center"/>
    </xf>
    <xf numFmtId="1" fontId="15" fillId="0" borderId="42" xfId="0" applyNumberFormat="1" applyFont="1" applyBorder="1" applyAlignment="1" applyProtection="1">
      <alignment horizontal="center" vertical="center"/>
    </xf>
    <xf numFmtId="1" fontId="15" fillId="0" borderId="5" xfId="0" applyNumberFormat="1" applyFont="1" applyBorder="1" applyAlignment="1" applyProtection="1">
      <alignment horizontal="center" vertical="center"/>
    </xf>
    <xf numFmtId="1" fontId="15" fillId="0" borderId="6" xfId="0" applyNumberFormat="1" applyFont="1" applyBorder="1" applyAlignment="1" applyProtection="1">
      <alignment horizontal="center" vertical="center"/>
    </xf>
    <xf numFmtId="0" fontId="15" fillId="0" borderId="5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15" fillId="0" borderId="42" xfId="0" applyFont="1" applyBorder="1" applyAlignment="1" applyProtection="1">
      <alignment horizontal="center" vertical="center" textRotation="90"/>
      <protection locked="0"/>
    </xf>
    <xf numFmtId="0" fontId="23" fillId="0" borderId="57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vertical="center"/>
      <protection locked="0"/>
    </xf>
    <xf numFmtId="0" fontId="6" fillId="0" borderId="57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1" fontId="5" fillId="0" borderId="57" xfId="0" applyNumberFormat="1" applyFont="1" applyBorder="1" applyAlignment="1" applyProtection="1">
      <alignment horizontal="center" vertical="center"/>
      <protection locked="0"/>
    </xf>
    <xf numFmtId="0" fontId="23" fillId="0" borderId="59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left" vertical="center" shrinkToFit="1"/>
      <protection locked="0"/>
    </xf>
    <xf numFmtId="0" fontId="5" fillId="0" borderId="53" xfId="0" applyFont="1" applyBorder="1" applyAlignment="1" applyProtection="1">
      <alignment horizontal="left" vertical="center"/>
      <protection locked="0"/>
    </xf>
    <xf numFmtId="1" fontId="5" fillId="0" borderId="59" xfId="0" applyNumberFormat="1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 applyProtection="1">
      <alignment horizontal="left" vertical="center"/>
    </xf>
    <xf numFmtId="1" fontId="5" fillId="0" borderId="59" xfId="0" applyNumberFormat="1" applyFont="1" applyBorder="1" applyAlignment="1" applyProtection="1">
      <alignment horizontal="center" vertical="center"/>
    </xf>
    <xf numFmtId="0" fontId="0" fillId="0" borderId="59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1" fontId="0" fillId="0" borderId="59" xfId="0" applyNumberForma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1" fontId="6" fillId="0" borderId="59" xfId="0" applyNumberFormat="1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6" fillId="0" borderId="6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left" vertical="center"/>
      <protection locked="0"/>
    </xf>
    <xf numFmtId="1" fontId="5" fillId="0" borderId="6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vertical="center"/>
    </xf>
    <xf numFmtId="2" fontId="15" fillId="0" borderId="41" xfId="0" applyNumberFormat="1" applyFont="1" applyBorder="1" applyAlignment="1" applyProtection="1">
      <alignment horizontal="center" vertical="center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15" fillId="0" borderId="8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1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1" fontId="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6" fillId="0" borderId="69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0" fontId="6" fillId="15" borderId="57" xfId="0" applyFont="1" applyFill="1" applyBorder="1" applyAlignment="1" applyProtection="1">
      <alignment horizontal="center" vertical="center"/>
    </xf>
    <xf numFmtId="0" fontId="6" fillId="15" borderId="59" xfId="0" applyFont="1" applyFill="1" applyBorder="1" applyAlignment="1" applyProtection="1">
      <alignment horizontal="center" vertical="center"/>
    </xf>
    <xf numFmtId="0" fontId="6" fillId="15" borderId="64" xfId="0" applyFont="1" applyFill="1" applyBorder="1" applyAlignment="1" applyProtection="1">
      <alignment horizontal="center" vertical="center"/>
    </xf>
    <xf numFmtId="0" fontId="6" fillId="15" borderId="13" xfId="0" applyFont="1" applyFill="1" applyBorder="1" applyAlignment="1" applyProtection="1">
      <alignment horizontal="center" vertical="center"/>
    </xf>
    <xf numFmtId="0" fontId="6" fillId="15" borderId="52" xfId="0" applyFont="1" applyFill="1" applyBorder="1" applyAlignment="1" applyProtection="1">
      <alignment horizontal="center" vertical="center"/>
    </xf>
    <xf numFmtId="0" fontId="6" fillId="15" borderId="68" xfId="0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 shrinkToFit="1"/>
    </xf>
    <xf numFmtId="0" fontId="21" fillId="0" borderId="12" xfId="0" applyFont="1" applyFill="1" applyBorder="1" applyAlignment="1" applyProtection="1">
      <alignment horizontal="center" vertical="center" shrinkToFit="1"/>
    </xf>
    <xf numFmtId="0" fontId="29" fillId="3" borderId="73" xfId="0" applyFont="1" applyFill="1" applyBorder="1" applyAlignment="1" applyProtection="1">
      <alignment horizontal="center" vertical="center"/>
    </xf>
    <xf numFmtId="0" fontId="27" fillId="5" borderId="74" xfId="0" applyFont="1" applyFill="1" applyBorder="1" applyAlignment="1" applyProtection="1">
      <alignment vertical="center"/>
    </xf>
    <xf numFmtId="0" fontId="33" fillId="4" borderId="75" xfId="0" applyFont="1" applyFill="1" applyBorder="1" applyAlignment="1" applyProtection="1">
      <alignment horizontal="center" vertical="center"/>
    </xf>
    <xf numFmtId="0" fontId="29" fillId="3" borderId="76" xfId="0" applyFont="1" applyFill="1" applyBorder="1" applyAlignment="1" applyProtection="1">
      <alignment horizontal="center" vertical="center"/>
    </xf>
    <xf numFmtId="0" fontId="29" fillId="3" borderId="77" xfId="0" applyFont="1" applyFill="1" applyBorder="1" applyAlignment="1" applyProtection="1">
      <alignment horizontal="center" vertical="center"/>
    </xf>
    <xf numFmtId="0" fontId="33" fillId="4" borderId="20" xfId="0" applyFont="1" applyFill="1" applyBorder="1" applyAlignment="1" applyProtection="1">
      <alignment horizontal="center" vertical="center"/>
    </xf>
    <xf numFmtId="0" fontId="33" fillId="4" borderId="80" xfId="0" applyFont="1" applyFill="1" applyBorder="1" applyAlignment="1" applyProtection="1">
      <alignment horizontal="center" vertical="center"/>
    </xf>
    <xf numFmtId="0" fontId="29" fillId="5" borderId="81" xfId="0" applyFont="1" applyFill="1" applyBorder="1" applyAlignment="1" applyProtection="1">
      <alignment horizontal="center" vertical="center"/>
    </xf>
    <xf numFmtId="0" fontId="29" fillId="5" borderId="80" xfId="0" applyFont="1" applyFill="1" applyBorder="1" applyAlignment="1" applyProtection="1">
      <alignment horizontal="center" vertical="center"/>
    </xf>
    <xf numFmtId="0" fontId="29" fillId="5" borderId="72" xfId="0" applyFont="1" applyFill="1" applyBorder="1" applyAlignment="1" applyProtection="1">
      <alignment horizontal="center" vertical="center"/>
    </xf>
    <xf numFmtId="0" fontId="27" fillId="5" borderId="82" xfId="0" applyFont="1" applyFill="1" applyBorder="1" applyAlignment="1" applyProtection="1">
      <alignment horizontal="center" vertical="center"/>
    </xf>
    <xf numFmtId="0" fontId="27" fillId="5" borderId="83" xfId="0" applyFont="1" applyFill="1" applyBorder="1" applyAlignment="1" applyProtection="1">
      <alignment vertical="center"/>
    </xf>
    <xf numFmtId="0" fontId="29" fillId="5" borderId="85" xfId="0" applyFont="1" applyFill="1" applyBorder="1" applyAlignment="1" applyProtection="1">
      <alignment horizontal="center" vertical="center"/>
    </xf>
    <xf numFmtId="0" fontId="30" fillId="8" borderId="74" xfId="0" applyFont="1" applyFill="1" applyBorder="1" applyAlignment="1" applyProtection="1">
      <alignment horizontal="center" vertical="center"/>
    </xf>
    <xf numFmtId="0" fontId="29" fillId="6" borderId="76" xfId="0" applyFont="1" applyFill="1" applyBorder="1" applyAlignment="1" applyProtection="1">
      <alignment horizontal="center" vertical="center"/>
    </xf>
    <xf numFmtId="0" fontId="29" fillId="6" borderId="77" xfId="0" applyFont="1" applyFill="1" applyBorder="1" applyAlignment="1" applyProtection="1">
      <alignment horizontal="center" vertical="center"/>
    </xf>
    <xf numFmtId="0" fontId="29" fillId="6" borderId="73" xfId="0" applyFont="1" applyFill="1" applyBorder="1" applyAlignment="1" applyProtection="1">
      <alignment horizontal="center" vertical="center"/>
    </xf>
    <xf numFmtId="0" fontId="30" fillId="8" borderId="23" xfId="0" applyFont="1" applyFill="1" applyBorder="1" applyAlignment="1" applyProtection="1">
      <alignment horizontal="center" vertical="center"/>
    </xf>
    <xf numFmtId="0" fontId="30" fillId="8" borderId="78" xfId="0" applyFont="1" applyFill="1" applyBorder="1" applyAlignment="1" applyProtection="1">
      <alignment horizontal="center" vertical="center"/>
    </xf>
    <xf numFmtId="4" fontId="15" fillId="0" borderId="86" xfId="0" applyNumberFormat="1" applyFont="1" applyBorder="1" applyAlignment="1" applyProtection="1">
      <alignment horizontal="right"/>
    </xf>
    <xf numFmtId="0" fontId="15" fillId="0" borderId="87" xfId="0" applyFont="1" applyBorder="1" applyProtection="1"/>
    <xf numFmtId="0" fontId="15" fillId="0" borderId="87" xfId="0" applyFont="1" applyBorder="1" applyAlignment="1" applyProtection="1">
      <alignment horizontal="left"/>
    </xf>
    <xf numFmtId="0" fontId="15" fillId="3" borderId="88" xfId="0" applyFont="1" applyFill="1" applyBorder="1" applyProtection="1"/>
    <xf numFmtId="0" fontId="15" fillId="3" borderId="89" xfId="0" applyFont="1" applyFill="1" applyBorder="1" applyProtection="1"/>
    <xf numFmtId="0" fontId="15" fillId="16" borderId="0" xfId="0" applyFont="1" applyFill="1" applyBorder="1" applyProtection="1"/>
    <xf numFmtId="0" fontId="15" fillId="16" borderId="86" xfId="0" applyFont="1" applyFill="1" applyBorder="1" applyProtection="1"/>
    <xf numFmtId="0" fontId="33" fillId="15" borderId="75" xfId="0" applyFont="1" applyFill="1" applyBorder="1" applyAlignment="1" applyProtection="1">
      <alignment horizontal="center" vertical="center"/>
    </xf>
    <xf numFmtId="0" fontId="33" fillId="15" borderId="80" xfId="0" applyFont="1" applyFill="1" applyBorder="1" applyAlignment="1" applyProtection="1">
      <alignment horizontal="center" vertical="center"/>
    </xf>
    <xf numFmtId="0" fontId="33" fillId="15" borderId="20" xfId="0" applyFont="1" applyFill="1" applyBorder="1" applyAlignment="1" applyProtection="1">
      <alignment horizontal="center" vertical="center"/>
    </xf>
    <xf numFmtId="0" fontId="15" fillId="17" borderId="90" xfId="0" applyFont="1" applyFill="1" applyBorder="1" applyProtection="1"/>
    <xf numFmtId="0" fontId="15" fillId="17" borderId="91" xfId="0" applyFont="1" applyFill="1" applyBorder="1" applyProtection="1"/>
    <xf numFmtId="0" fontId="5" fillId="0" borderId="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textRotation="90"/>
    </xf>
    <xf numFmtId="0" fontId="15" fillId="0" borderId="41" xfId="0" applyFont="1" applyBorder="1" applyAlignment="1" applyProtection="1">
      <alignment horizontal="center" textRotation="90"/>
    </xf>
    <xf numFmtId="0" fontId="15" fillId="0" borderId="40" xfId="0" applyFont="1" applyBorder="1" applyAlignment="1" applyProtection="1">
      <alignment horizontal="center" textRotation="90"/>
    </xf>
    <xf numFmtId="0" fontId="19" fillId="0" borderId="1" xfId="0" applyFont="1" applyFill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0" fontId="6" fillId="3" borderId="59" xfId="0" applyFont="1" applyFill="1" applyBorder="1" applyAlignment="1" applyProtection="1">
      <alignment horizontal="center" vertical="center"/>
    </xf>
    <xf numFmtId="0" fontId="6" fillId="3" borderId="6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7" fillId="16" borderId="29" xfId="0" applyFont="1" applyFill="1" applyBorder="1" applyAlignment="1" applyProtection="1">
      <alignment horizontal="center" vertical="center"/>
    </xf>
    <xf numFmtId="0" fontId="7" fillId="16" borderId="28" xfId="0" applyFont="1" applyFill="1" applyBorder="1" applyAlignment="1" applyProtection="1">
      <alignment horizontal="center" vertical="center"/>
    </xf>
    <xf numFmtId="0" fontId="7" fillId="16" borderId="14" xfId="0" applyFont="1" applyFill="1" applyBorder="1" applyAlignment="1" applyProtection="1">
      <alignment horizontal="center" vertical="center"/>
    </xf>
    <xf numFmtId="1" fontId="21" fillId="16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13" borderId="1" xfId="0" applyFont="1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horizontal="center" vertical="center"/>
    </xf>
    <xf numFmtId="1" fontId="21" fillId="0" borderId="1" xfId="0" applyNumberFormat="1" applyFont="1" applyBorder="1" applyAlignment="1" applyProtection="1">
      <alignment horizontal="center" vertical="center" shrinkToFit="1"/>
    </xf>
    <xf numFmtId="1" fontId="21" fillId="0" borderId="1" xfId="0" applyNumberFormat="1" applyFont="1" applyFill="1" applyBorder="1" applyAlignment="1" applyProtection="1">
      <alignment horizontal="center" vertical="center" shrinkToFit="1"/>
    </xf>
    <xf numFmtId="1" fontId="5" fillId="0" borderId="1" xfId="0" applyNumberFormat="1" applyFont="1" applyBorder="1" applyAlignment="1" applyProtection="1">
      <alignment horizontal="center" vertical="center" shrinkToFit="1"/>
    </xf>
    <xf numFmtId="1" fontId="5" fillId="14" borderId="1" xfId="0" applyNumberFormat="1" applyFont="1" applyFill="1" applyBorder="1" applyAlignment="1" applyProtection="1">
      <alignment horizontal="center" vertical="center" shrinkToFit="1"/>
    </xf>
    <xf numFmtId="0" fontId="5" fillId="13" borderId="1" xfId="0" applyFont="1" applyFill="1" applyBorder="1" applyAlignment="1" applyProtection="1">
      <alignment horizontal="center" vertical="center" shrinkToFit="1"/>
    </xf>
    <xf numFmtId="0" fontId="5" fillId="12" borderId="1" xfId="0" applyFont="1" applyFill="1" applyBorder="1" applyAlignment="1" applyProtection="1">
      <alignment horizontal="center" vertical="center" shrinkToFit="1"/>
    </xf>
    <xf numFmtId="1" fontId="21" fillId="16" borderId="0" xfId="0" applyNumberFormat="1" applyFont="1" applyFill="1" applyBorder="1" applyAlignment="1" applyProtection="1">
      <alignment horizontal="center" vertical="center"/>
    </xf>
    <xf numFmtId="1" fontId="5" fillId="18" borderId="0" xfId="0" applyNumberFormat="1" applyFont="1" applyFill="1" applyAlignment="1" applyProtection="1">
      <alignment horizontal="center" vertical="center"/>
    </xf>
    <xf numFmtId="1" fontId="21" fillId="16" borderId="0" xfId="0" applyNumberFormat="1" applyFont="1" applyFill="1" applyBorder="1" applyAlignment="1" applyProtection="1">
      <alignment horizontal="center" vertical="center"/>
      <protection locked="0"/>
    </xf>
    <xf numFmtId="1" fontId="5" fillId="18" borderId="0" xfId="0" applyNumberFormat="1" applyFont="1" applyFill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52" xfId="0" applyFont="1" applyFill="1" applyBorder="1" applyAlignment="1" applyProtection="1">
      <alignment horizontal="left" vertical="center"/>
      <protection locked="0"/>
    </xf>
    <xf numFmtId="0" fontId="5" fillId="0" borderId="53" xfId="0" applyFont="1" applyFill="1" applyBorder="1" applyAlignment="1" applyProtection="1">
      <alignment horizontal="left" vertical="center"/>
      <protection locked="0"/>
    </xf>
    <xf numFmtId="188" fontId="15" fillId="0" borderId="1" xfId="0" applyNumberFormat="1" applyFont="1" applyBorder="1" applyAlignment="1" applyProtection="1">
      <alignment horizontal="center" vertical="center"/>
    </xf>
    <xf numFmtId="188" fontId="4" fillId="0" borderId="1" xfId="0" applyNumberFormat="1" applyFont="1" applyFill="1" applyBorder="1" applyAlignment="1" applyProtection="1">
      <alignment horizontal="center" vertical="center"/>
    </xf>
    <xf numFmtId="188" fontId="29" fillId="5" borderId="69" xfId="0" applyNumberFormat="1" applyFont="1" applyFill="1" applyBorder="1" applyAlignment="1" applyProtection="1">
      <alignment horizontal="center" vertical="center" shrinkToFit="1"/>
    </xf>
    <xf numFmtId="188" fontId="27" fillId="5" borderId="23" xfId="0" applyNumberFormat="1" applyFont="1" applyFill="1" applyBorder="1" applyAlignment="1" applyProtection="1">
      <alignment horizontal="center" vertical="center" shrinkToFit="1"/>
    </xf>
    <xf numFmtId="188" fontId="32" fillId="5" borderId="1" xfId="0" applyNumberFormat="1" applyFont="1" applyFill="1" applyBorder="1" applyAlignment="1" applyProtection="1">
      <alignment horizontal="center" shrinkToFit="1"/>
    </xf>
    <xf numFmtId="188" fontId="31" fillId="2" borderId="44" xfId="0" applyNumberFormat="1" applyFont="1" applyFill="1" applyBorder="1" applyAlignment="1" applyProtection="1">
      <alignment horizontal="center" shrinkToFit="1"/>
    </xf>
    <xf numFmtId="188" fontId="29" fillId="5" borderId="84" xfId="0" applyNumberFormat="1" applyFont="1" applyFill="1" applyBorder="1" applyAlignment="1" applyProtection="1">
      <alignment horizontal="center" vertical="center" shrinkToFit="1"/>
    </xf>
    <xf numFmtId="188" fontId="27" fillId="5" borderId="24" xfId="0" applyNumberFormat="1" applyFont="1" applyFill="1" applyBorder="1" applyAlignment="1" applyProtection="1">
      <alignment horizontal="center" vertical="center" shrinkToFit="1"/>
    </xf>
    <xf numFmtId="188" fontId="29" fillId="5" borderId="20" xfId="0" applyNumberFormat="1" applyFont="1" applyFill="1" applyBorder="1" applyAlignment="1" applyProtection="1">
      <alignment horizontal="center" vertical="center" shrinkToFit="1"/>
    </xf>
    <xf numFmtId="188" fontId="29" fillId="5" borderId="79" xfId="0" applyNumberFormat="1" applyFont="1" applyFill="1" applyBorder="1" applyAlignment="1" applyProtection="1">
      <alignment horizontal="center" vertical="center" shrinkToFit="1"/>
    </xf>
    <xf numFmtId="188" fontId="20" fillId="0" borderId="1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14" fillId="3" borderId="1" xfId="0" applyFont="1" applyFill="1" applyBorder="1" applyAlignment="1" applyProtection="1">
      <alignment horizontal="center" vertical="center"/>
    </xf>
    <xf numFmtId="0" fontId="12" fillId="4" borderId="1" xfId="0" applyNumberFormat="1" applyFont="1" applyFill="1" applyBorder="1" applyAlignment="1" applyProtection="1">
      <alignment horizontal="center" vertical="center"/>
    </xf>
    <xf numFmtId="188" fontId="4" fillId="0" borderId="1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 shrinkToFit="1"/>
    </xf>
    <xf numFmtId="0" fontId="4" fillId="0" borderId="0" xfId="0" quotePrefix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 shrinkToFit="1"/>
    </xf>
    <xf numFmtId="0" fontId="5" fillId="0" borderId="48" xfId="0" applyFont="1" applyBorder="1" applyAlignment="1" applyProtection="1">
      <alignment horizontal="center" textRotation="90" shrinkToFit="1"/>
      <protection locked="0"/>
    </xf>
    <xf numFmtId="0" fontId="5" fillId="0" borderId="36" xfId="0" applyFont="1" applyBorder="1" applyAlignment="1" applyProtection="1">
      <alignment horizontal="center" textRotation="90" shrinkToFit="1"/>
      <protection locked="0"/>
    </xf>
    <xf numFmtId="0" fontId="5" fillId="0" borderId="51" xfId="0" applyFont="1" applyBorder="1" applyAlignment="1" applyProtection="1">
      <alignment horizontal="center" textRotation="90" shrinkToFit="1"/>
      <protection locked="0"/>
    </xf>
    <xf numFmtId="0" fontId="5" fillId="0" borderId="20" xfId="0" applyFont="1" applyBorder="1" applyAlignment="1" applyProtection="1">
      <alignment horizontal="center" textRotation="90"/>
      <protection locked="0"/>
    </xf>
    <xf numFmtId="0" fontId="5" fillId="0" borderId="16" xfId="0" applyFont="1" applyBorder="1" applyAlignment="1" applyProtection="1">
      <alignment horizontal="center" textRotation="90"/>
      <protection locked="0"/>
    </xf>
    <xf numFmtId="0" fontId="5" fillId="0" borderId="24" xfId="0" applyFont="1" applyBorder="1" applyAlignment="1" applyProtection="1">
      <alignment horizontal="center" textRotation="90"/>
      <protection locked="0"/>
    </xf>
    <xf numFmtId="0" fontId="4" fillId="0" borderId="3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textRotation="90"/>
    </xf>
    <xf numFmtId="0" fontId="15" fillId="0" borderId="6" xfId="0" applyFont="1" applyBorder="1" applyAlignment="1" applyProtection="1">
      <alignment horizontal="center" textRotation="90"/>
    </xf>
    <xf numFmtId="0" fontId="15" fillId="0" borderId="41" xfId="0" applyFont="1" applyBorder="1" applyAlignment="1" applyProtection="1">
      <alignment horizontal="center" textRotation="90"/>
    </xf>
    <xf numFmtId="0" fontId="15" fillId="0" borderId="1" xfId="0" applyFont="1" applyBorder="1" applyAlignment="1" applyProtection="1">
      <alignment horizontal="center" textRotation="90"/>
    </xf>
    <xf numFmtId="0" fontId="15" fillId="0" borderId="40" xfId="0" applyFont="1" applyBorder="1" applyAlignment="1" applyProtection="1">
      <alignment horizontal="center" textRotation="90"/>
    </xf>
    <xf numFmtId="0" fontId="15" fillId="0" borderId="5" xfId="0" applyFont="1" applyBorder="1" applyAlignment="1" applyProtection="1">
      <alignment horizontal="center" textRotation="90"/>
    </xf>
    <xf numFmtId="0" fontId="5" fillId="0" borderId="29" xfId="0" applyFont="1" applyBorder="1" applyAlignment="1" applyProtection="1">
      <alignment horizontal="center" textRotation="90"/>
      <protection locked="0"/>
    </xf>
    <xf numFmtId="0" fontId="5" fillId="0" borderId="28" xfId="0" applyFont="1" applyBorder="1" applyAlignment="1" applyProtection="1">
      <alignment horizontal="center" textRotation="90"/>
      <protection locked="0"/>
    </xf>
    <xf numFmtId="0" fontId="5" fillId="0" borderId="14" xfId="0" applyFont="1" applyBorder="1" applyAlignment="1" applyProtection="1">
      <alignment horizontal="center" textRotation="90"/>
      <protection locked="0"/>
    </xf>
    <xf numFmtId="0" fontId="5" fillId="0" borderId="29" xfId="0" applyFont="1" applyBorder="1" applyAlignment="1" applyProtection="1">
      <alignment horizontal="center" textRotation="90"/>
    </xf>
    <xf numFmtId="0" fontId="5" fillId="0" borderId="28" xfId="0" applyFont="1" applyBorder="1" applyAlignment="1" applyProtection="1">
      <alignment horizontal="center" textRotation="90"/>
    </xf>
    <xf numFmtId="0" fontId="5" fillId="0" borderId="14" xfId="0" applyFont="1" applyBorder="1" applyAlignment="1" applyProtection="1">
      <alignment horizontal="center" textRotation="90"/>
    </xf>
    <xf numFmtId="0" fontId="5" fillId="0" borderId="48" xfId="0" applyFont="1" applyBorder="1" applyAlignment="1" applyProtection="1">
      <alignment horizontal="center" textRotation="90"/>
    </xf>
    <xf numFmtId="0" fontId="5" fillId="0" borderId="36" xfId="0" applyFont="1" applyBorder="1" applyAlignment="1" applyProtection="1">
      <alignment horizontal="center" textRotation="90"/>
    </xf>
    <xf numFmtId="0" fontId="5" fillId="0" borderId="51" xfId="0" applyFont="1" applyBorder="1" applyAlignment="1" applyProtection="1">
      <alignment horizontal="center" textRotation="90"/>
    </xf>
    <xf numFmtId="0" fontId="5" fillId="0" borderId="47" xfId="0" applyFont="1" applyBorder="1" applyAlignment="1" applyProtection="1">
      <alignment horizontal="center" textRotation="90"/>
    </xf>
    <xf numFmtId="0" fontId="5" fillId="0" borderId="31" xfId="0" applyFont="1" applyBorder="1" applyAlignment="1" applyProtection="1">
      <alignment horizontal="center" textRotation="90"/>
    </xf>
    <xf numFmtId="0" fontId="5" fillId="0" borderId="50" xfId="0" applyFont="1" applyBorder="1" applyAlignment="1" applyProtection="1">
      <alignment horizontal="center" textRotation="90"/>
    </xf>
    <xf numFmtId="0" fontId="5" fillId="0" borderId="46" xfId="0" applyFont="1" applyBorder="1" applyAlignment="1" applyProtection="1">
      <alignment horizontal="center" textRotation="90"/>
    </xf>
    <xf numFmtId="0" fontId="5" fillId="0" borderId="30" xfId="0" applyFont="1" applyBorder="1" applyAlignment="1" applyProtection="1">
      <alignment horizontal="center" textRotation="90"/>
    </xf>
    <xf numFmtId="0" fontId="5" fillId="0" borderId="49" xfId="0" applyFont="1" applyBorder="1" applyAlignment="1" applyProtection="1">
      <alignment horizontal="center" textRotation="90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19" fillId="5" borderId="41" xfId="0" applyFont="1" applyFill="1" applyBorder="1" applyAlignment="1" applyProtection="1">
      <alignment horizontal="center" vertical="center"/>
      <protection locked="0"/>
    </xf>
    <xf numFmtId="0" fontId="19" fillId="5" borderId="42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textRotation="90"/>
    </xf>
    <xf numFmtId="0" fontId="5" fillId="0" borderId="24" xfId="0" applyFont="1" applyBorder="1" applyAlignment="1" applyProtection="1">
      <alignment horizontal="center" textRotation="90"/>
    </xf>
    <xf numFmtId="0" fontId="21" fillId="0" borderId="29" xfId="0" applyFont="1" applyBorder="1" applyAlignment="1" applyProtection="1">
      <alignment horizontal="center" textRotation="90"/>
    </xf>
    <xf numFmtId="0" fontId="21" fillId="0" borderId="28" xfId="0" applyFont="1" applyBorder="1" applyAlignment="1" applyProtection="1">
      <alignment horizontal="center" textRotation="90"/>
    </xf>
    <xf numFmtId="0" fontId="21" fillId="0" borderId="14" xfId="0" applyFont="1" applyBorder="1" applyAlignment="1" applyProtection="1">
      <alignment horizontal="center" textRotation="90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textRotation="90" shrinkToFit="1"/>
      <protection locked="0"/>
    </xf>
    <xf numFmtId="0" fontId="5" fillId="0" borderId="30" xfId="0" applyFont="1" applyBorder="1" applyAlignment="1" applyProtection="1">
      <alignment horizontal="center" textRotation="90" shrinkToFit="1"/>
      <protection locked="0"/>
    </xf>
    <xf numFmtId="0" fontId="5" fillId="0" borderId="49" xfId="0" applyFont="1" applyBorder="1" applyAlignment="1" applyProtection="1">
      <alignment horizontal="center" textRotation="90" shrinkToFit="1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textRotation="90" shrinkToFit="1"/>
      <protection locked="0"/>
    </xf>
    <xf numFmtId="0" fontId="5" fillId="0" borderId="28" xfId="0" applyFont="1" applyBorder="1" applyAlignment="1" applyProtection="1">
      <alignment horizontal="center" textRotation="90" shrinkToFit="1"/>
      <protection locked="0"/>
    </xf>
    <xf numFmtId="0" fontId="5" fillId="0" borderId="14" xfId="0" applyFont="1" applyBorder="1" applyAlignment="1" applyProtection="1">
      <alignment horizontal="center" textRotation="90" shrinkToFit="1"/>
      <protection locked="0"/>
    </xf>
    <xf numFmtId="0" fontId="5" fillId="0" borderId="47" xfId="0" applyFont="1" applyBorder="1" applyAlignment="1" applyProtection="1">
      <alignment horizontal="center" textRotation="90" shrinkToFit="1"/>
      <protection locked="0"/>
    </xf>
    <xf numFmtId="0" fontId="5" fillId="0" borderId="31" xfId="0" applyFont="1" applyBorder="1" applyAlignment="1" applyProtection="1">
      <alignment horizontal="center" textRotation="90" shrinkToFit="1"/>
      <protection locked="0"/>
    </xf>
    <xf numFmtId="0" fontId="5" fillId="0" borderId="50" xfId="0" applyFont="1" applyBorder="1" applyAlignment="1" applyProtection="1">
      <alignment horizontal="center" textRotation="90" shrinkToFit="1"/>
      <protection locked="0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textRotation="90"/>
    </xf>
    <xf numFmtId="0" fontId="5" fillId="0" borderId="18" xfId="0" applyFont="1" applyBorder="1" applyAlignment="1" applyProtection="1">
      <alignment horizontal="center" textRotation="90"/>
      <protection locked="0"/>
    </xf>
    <xf numFmtId="0" fontId="5" fillId="0" borderId="33" xfId="0" applyFont="1" applyBorder="1" applyAlignment="1" applyProtection="1">
      <alignment horizontal="center" textRotation="90"/>
      <protection locked="0"/>
    </xf>
    <xf numFmtId="0" fontId="21" fillId="0" borderId="29" xfId="0" applyFont="1" applyBorder="1" applyAlignment="1" applyProtection="1">
      <alignment horizontal="center" textRotation="90"/>
      <protection locked="0"/>
    </xf>
    <xf numFmtId="0" fontId="21" fillId="0" borderId="28" xfId="0" applyFont="1" applyBorder="1" applyAlignment="1" applyProtection="1">
      <alignment horizontal="center" textRotation="90"/>
      <protection locked="0"/>
    </xf>
    <xf numFmtId="0" fontId="21" fillId="0" borderId="14" xfId="0" applyFont="1" applyBorder="1" applyAlignment="1" applyProtection="1">
      <alignment horizontal="center" textRotation="90"/>
      <protection locked="0"/>
    </xf>
    <xf numFmtId="0" fontId="7" fillId="16" borderId="18" xfId="0" applyFont="1" applyFill="1" applyBorder="1" applyAlignment="1" applyProtection="1">
      <alignment horizontal="center" vertical="center"/>
    </xf>
    <xf numFmtId="0" fontId="7" fillId="16" borderId="33" xfId="0" applyFont="1" applyFill="1" applyBorder="1" applyAlignment="1" applyProtection="1">
      <alignment horizontal="center" vertical="center"/>
    </xf>
    <xf numFmtId="0" fontId="7" fillId="16" borderId="34" xfId="0" applyFont="1" applyFill="1" applyBorder="1" applyAlignment="1" applyProtection="1">
      <alignment horizontal="center" vertical="center"/>
    </xf>
    <xf numFmtId="0" fontId="7" fillId="16" borderId="29" xfId="0" applyFont="1" applyFill="1" applyBorder="1" applyAlignment="1" applyProtection="1">
      <alignment horizontal="center" vertical="center"/>
    </xf>
    <xf numFmtId="0" fontId="7" fillId="16" borderId="28" xfId="0" applyFont="1" applyFill="1" applyBorder="1" applyAlignment="1" applyProtection="1">
      <alignment horizontal="center" vertical="center"/>
    </xf>
    <xf numFmtId="0" fontId="7" fillId="16" borderId="14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1" fontId="7" fillId="3" borderId="28" xfId="0" applyNumberFormat="1" applyFont="1" applyFill="1" applyBorder="1" applyAlignment="1" applyProtection="1">
      <alignment horizontal="center" vertical="center"/>
    </xf>
    <xf numFmtId="1" fontId="7" fillId="3" borderId="14" xfId="0" applyNumberFormat="1" applyFont="1" applyFill="1" applyBorder="1" applyAlignment="1" applyProtection="1">
      <alignment horizontal="center" vertical="center"/>
    </xf>
    <xf numFmtId="0" fontId="7" fillId="16" borderId="19" xfId="0" applyFont="1" applyFill="1" applyBorder="1" applyAlignment="1" applyProtection="1">
      <alignment horizontal="center" vertical="center"/>
    </xf>
    <xf numFmtId="0" fontId="7" fillId="16" borderId="0" xfId="0" applyFont="1" applyFill="1" applyBorder="1" applyAlignment="1" applyProtection="1">
      <alignment horizontal="center" vertical="center"/>
    </xf>
    <xf numFmtId="0" fontId="7" fillId="16" borderId="4" xfId="0" applyFont="1" applyFill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textRotation="90" shrinkToFit="1"/>
      <protection locked="0"/>
    </xf>
    <xf numFmtId="0" fontId="15" fillId="0" borderId="28" xfId="0" applyFont="1" applyBorder="1" applyAlignment="1" applyProtection="1">
      <alignment horizontal="center" textRotation="90" shrinkToFit="1"/>
      <protection locked="0"/>
    </xf>
    <xf numFmtId="0" fontId="15" fillId="0" borderId="14" xfId="0" applyFont="1" applyBorder="1" applyAlignment="1" applyProtection="1">
      <alignment horizontal="center" textRotation="90" shrinkToFi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 textRotation="90" shrinkToFit="1"/>
      <protection locked="0"/>
    </xf>
    <xf numFmtId="0" fontId="15" fillId="0" borderId="31" xfId="0" applyFont="1" applyBorder="1" applyAlignment="1" applyProtection="1">
      <alignment horizontal="center" textRotation="90" shrinkToFit="1"/>
      <protection locked="0"/>
    </xf>
    <xf numFmtId="0" fontId="15" fillId="0" borderId="50" xfId="0" applyFont="1" applyBorder="1" applyAlignment="1" applyProtection="1">
      <alignment horizontal="center" textRotation="90" shrinkToFit="1"/>
      <protection locked="0"/>
    </xf>
    <xf numFmtId="0" fontId="22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right"/>
    </xf>
    <xf numFmtId="0" fontId="19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/>
    </xf>
    <xf numFmtId="0" fontId="21" fillId="0" borderId="26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</xf>
    <xf numFmtId="0" fontId="15" fillId="17" borderId="90" xfId="0" applyFont="1" applyFill="1" applyBorder="1" applyAlignment="1" applyProtection="1">
      <alignment horizontal="left"/>
    </xf>
    <xf numFmtId="0" fontId="15" fillId="17" borderId="91" xfId="0" applyFont="1" applyFill="1" applyBorder="1" applyAlignment="1" applyProtection="1">
      <alignment horizontal="left"/>
    </xf>
    <xf numFmtId="0" fontId="24" fillId="5" borderId="0" xfId="0" applyFont="1" applyFill="1" applyBorder="1" applyAlignment="1" applyProtection="1">
      <alignment horizontal="left" vertical="center"/>
    </xf>
    <xf numFmtId="0" fontId="27" fillId="5" borderId="0" xfId="0" applyFont="1" applyFill="1" applyBorder="1" applyAlignment="1" applyProtection="1">
      <alignment horizontal="left" vertical="center"/>
    </xf>
    <xf numFmtId="0" fontId="28" fillId="5" borderId="0" xfId="0" applyFont="1" applyFill="1" applyBorder="1" applyAlignment="1" applyProtection="1">
      <alignment horizontal="center" vertical="center"/>
    </xf>
    <xf numFmtId="0" fontId="27" fillId="2" borderId="21" xfId="0" applyFont="1" applyFill="1" applyBorder="1" applyAlignment="1" applyProtection="1">
      <alignment horizontal="left" vertical="center"/>
    </xf>
    <xf numFmtId="0" fontId="27" fillId="2" borderId="22" xfId="0" applyFont="1" applyFill="1" applyBorder="1" applyAlignment="1" applyProtection="1">
      <alignment horizontal="left" vertical="center"/>
    </xf>
    <xf numFmtId="0" fontId="34" fillId="5" borderId="18" xfId="0" applyFont="1" applyFill="1" applyBorder="1" applyAlignment="1" applyProtection="1">
      <alignment horizontal="left" vertical="center"/>
    </xf>
    <xf numFmtId="0" fontId="34" fillId="5" borderId="19" xfId="0" applyFont="1" applyFill="1" applyBorder="1" applyAlignment="1" applyProtection="1">
      <alignment horizontal="left" vertical="center"/>
    </xf>
    <xf numFmtId="0" fontId="34" fillId="5" borderId="20" xfId="0" applyFont="1" applyFill="1" applyBorder="1" applyAlignment="1" applyProtection="1">
      <alignment horizontal="left" vertical="center"/>
    </xf>
    <xf numFmtId="0" fontId="25" fillId="5" borderId="52" xfId="0" applyFont="1" applyFill="1" applyBorder="1" applyAlignment="1" applyProtection="1">
      <alignment horizontal="left" vertical="center"/>
    </xf>
    <xf numFmtId="0" fontId="25" fillId="5" borderId="53" xfId="0" applyFont="1" applyFill="1" applyBorder="1" applyAlignment="1" applyProtection="1">
      <alignment horizontal="left" vertical="center"/>
    </xf>
    <xf numFmtId="0" fontId="25" fillId="5" borderId="54" xfId="0" applyFont="1" applyFill="1" applyBorder="1" applyAlignment="1" applyProtection="1">
      <alignment horizontal="left" vertical="center"/>
    </xf>
    <xf numFmtId="0" fontId="15" fillId="16" borderId="0" xfId="0" applyFont="1" applyFill="1" applyBorder="1" applyAlignment="1" applyProtection="1">
      <alignment horizontal="left" vertical="center"/>
    </xf>
    <xf numFmtId="0" fontId="15" fillId="16" borderId="86" xfId="0" applyFont="1" applyFill="1" applyBorder="1" applyAlignment="1" applyProtection="1">
      <alignment horizontal="left" vertical="center"/>
    </xf>
    <xf numFmtId="0" fontId="15" fillId="3" borderId="88" xfId="0" applyFont="1" applyFill="1" applyBorder="1" applyAlignment="1" applyProtection="1">
      <alignment horizontal="left"/>
    </xf>
    <xf numFmtId="0" fontId="15" fillId="3" borderId="89" xfId="0" applyFont="1" applyFill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left"/>
    </xf>
    <xf numFmtId="1" fontId="5" fillId="0" borderId="0" xfId="0" applyNumberFormat="1" applyFont="1" applyAlignment="1" applyProtection="1">
      <alignment horizontal="center" vertical="center"/>
    </xf>
    <xf numFmtId="1" fontId="21" fillId="14" borderId="15" xfId="0" applyNumberFormat="1" applyFont="1" applyFill="1" applyBorder="1" applyAlignment="1" applyProtection="1">
      <alignment horizontal="center" vertical="center"/>
    </xf>
    <xf numFmtId="1" fontId="21" fillId="14" borderId="12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1" fontId="5" fillId="0" borderId="26" xfId="0" applyNumberFormat="1" applyFont="1" applyBorder="1" applyAlignment="1" applyProtection="1">
      <alignment horizontal="center" vertical="center"/>
    </xf>
    <xf numFmtId="1" fontId="5" fillId="0" borderId="25" xfId="0" applyNumberFormat="1" applyFont="1" applyBorder="1" applyAlignment="1" applyProtection="1">
      <alignment horizontal="center" vertical="center"/>
    </xf>
    <xf numFmtId="1" fontId="5" fillId="0" borderId="55" xfId="0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top"/>
    </xf>
    <xf numFmtId="0" fontId="19" fillId="0" borderId="15" xfId="0" applyFont="1" applyFill="1" applyBorder="1" applyAlignment="1" applyProtection="1">
      <alignment horizontal="center" vertical="center" shrinkToFit="1"/>
    </xf>
    <xf numFmtId="0" fontId="19" fillId="0" borderId="31" xfId="0" applyFont="1" applyFill="1" applyBorder="1" applyAlignment="1" applyProtection="1">
      <alignment horizontal="center" vertical="center" shrinkToFit="1"/>
    </xf>
    <xf numFmtId="0" fontId="19" fillId="0" borderId="12" xfId="0" applyFont="1" applyFill="1" applyBorder="1" applyAlignment="1" applyProtection="1">
      <alignment horizontal="center" vertical="center" shrinkToFit="1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31" xfId="0" applyFont="1" applyFill="1" applyBorder="1" applyAlignment="1" applyProtection="1">
      <alignment horizontal="center" vertical="center"/>
    </xf>
    <xf numFmtId="0" fontId="33" fillId="0" borderId="12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1" fontId="35" fillId="0" borderId="26" xfId="0" applyNumberFormat="1" applyFont="1" applyFill="1" applyBorder="1" applyAlignment="1" applyProtection="1">
      <alignment horizontal="center" vertical="center"/>
    </xf>
    <xf numFmtId="1" fontId="35" fillId="0" borderId="25" xfId="0" applyNumberFormat="1" applyFont="1" applyFill="1" applyBorder="1" applyAlignment="1" applyProtection="1">
      <alignment horizontal="center" vertical="center"/>
    </xf>
    <xf numFmtId="1" fontId="35" fillId="0" borderId="55" xfId="0" applyNumberFormat="1" applyFont="1" applyFill="1" applyBorder="1" applyAlignment="1" applyProtection="1">
      <alignment horizontal="center" vertical="center"/>
    </xf>
    <xf numFmtId="1" fontId="35" fillId="0" borderId="0" xfId="0" applyNumberFormat="1" applyFont="1" applyFill="1" applyBorder="1" applyAlignment="1" applyProtection="1">
      <alignment horizontal="center" vertical="center"/>
    </xf>
    <xf numFmtId="1" fontId="35" fillId="0" borderId="11" xfId="0" applyNumberFormat="1" applyFont="1" applyFill="1" applyBorder="1" applyAlignment="1" applyProtection="1">
      <alignment horizontal="center" vertical="center"/>
    </xf>
    <xf numFmtId="1" fontId="35" fillId="0" borderId="2" xfId="0" applyNumberFormat="1" applyFont="1" applyFill="1" applyBorder="1" applyAlignment="1" applyProtection="1">
      <alignment horizontal="center" vertical="center"/>
    </xf>
    <xf numFmtId="1" fontId="35" fillId="0" borderId="27" xfId="0" applyNumberFormat="1" applyFont="1" applyFill="1" applyBorder="1" applyAlignment="1" applyProtection="1">
      <alignment horizontal="center" vertical="center"/>
    </xf>
    <xf numFmtId="1" fontId="35" fillId="0" borderId="56" xfId="0" applyNumberFormat="1" applyFont="1" applyFill="1" applyBorder="1" applyAlignment="1" applyProtection="1">
      <alignment horizontal="center" vertical="center"/>
    </xf>
    <xf numFmtId="1" fontId="35" fillId="0" borderId="32" xfId="0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right" vertical="center"/>
    </xf>
    <xf numFmtId="1" fontId="7" fillId="0" borderId="2" xfId="0" applyNumberFormat="1" applyFont="1" applyBorder="1" applyAlignment="1" applyProtection="1">
      <alignment horizontal="left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top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</xf>
    <xf numFmtId="0" fontId="37" fillId="0" borderId="26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7" fillId="0" borderId="27" xfId="0" applyFont="1" applyFill="1" applyBorder="1" applyAlignment="1" applyProtection="1">
      <alignment horizontal="center" vertical="center"/>
    </xf>
    <xf numFmtId="0" fontId="37" fillId="0" borderId="55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56" xfId="0" applyFont="1" applyFill="1" applyBorder="1" applyAlignment="1" applyProtection="1">
      <alignment horizontal="center" vertical="center"/>
    </xf>
    <xf numFmtId="0" fontId="37" fillId="0" borderId="11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0" fontId="37" fillId="0" borderId="32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45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8FFFC2"/>
      <color rgb="FFFFFF99"/>
      <color rgb="FF66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2000">
                <a:latin typeface="TH SarabunPSK" pitchFamily="34" charset="-34"/>
                <a:cs typeface="TH SarabunPSK" pitchFamily="34" charset="-34"/>
              </a:defRPr>
            </a:pPr>
            <a:r>
              <a:rPr lang="th-TH" sz="2000">
                <a:latin typeface="TH SarabunPSK" pitchFamily="34" charset="-34"/>
                <a:cs typeface="TH SarabunPSK" pitchFamily="34" charset="-34"/>
              </a:rPr>
              <a:t>จำนวนนักเรียนแยกตามเกรด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สรุปผลการเรียน!$B$6</c:f>
              <c:strCache>
                <c:ptCount val="1"/>
                <c:pt idx="0">
                  <c:v>จำนวน (คน)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สรุปผลการเรียน!$A$7:$A$15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จำนวนนักเรียนทั้งหมด</c:v>
                </c:pt>
              </c:strCache>
            </c:strRef>
          </c:cat>
          <c:val>
            <c:numRef>
              <c:f>สรุปผลการเรียน!$B$7:$B$15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D-471D-AF94-67D279C66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38080"/>
        <c:axId val="151439616"/>
      </c:barChart>
      <c:catAx>
        <c:axId val="15143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51439616"/>
        <c:crosses val="autoZero"/>
        <c:auto val="1"/>
        <c:lblAlgn val="ctr"/>
        <c:lblOffset val="100"/>
        <c:noMultiLvlLbl val="0"/>
      </c:catAx>
      <c:valAx>
        <c:axId val="15143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438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82062</xdr:colOff>
      <xdr:row>0</xdr:row>
      <xdr:rowOff>0</xdr:rowOff>
    </xdr:from>
    <xdr:to>
      <xdr:col>9</xdr:col>
      <xdr:colOff>339970</xdr:colOff>
      <xdr:row>8</xdr:row>
      <xdr:rowOff>99646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4585" y="0"/>
          <a:ext cx="1559170" cy="1459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30</xdr:row>
      <xdr:rowOff>865</xdr:rowOff>
    </xdr:from>
    <xdr:to>
      <xdr:col>6</xdr:col>
      <xdr:colOff>606137</xdr:colOff>
      <xdr:row>45</xdr:row>
      <xdr:rowOff>16452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B30"/>
  <sheetViews>
    <sheetView view="pageBreakPreview" zoomScale="120" zoomScaleNormal="100" zoomScaleSheetLayoutView="120" workbookViewId="0">
      <selection activeCell="A12" sqref="A12"/>
    </sheetView>
  </sheetViews>
  <sheetFormatPr defaultColWidth="9" defaultRowHeight="13.8" x14ac:dyDescent="0.25"/>
  <cols>
    <col min="1" max="1" width="27.3984375" style="60" customWidth="1"/>
    <col min="2" max="2" width="46.8984375" style="60" customWidth="1"/>
    <col min="3" max="16384" width="9" style="60"/>
  </cols>
  <sheetData>
    <row r="1" spans="1:2" ht="27" customHeight="1" x14ac:dyDescent="0.25">
      <c r="A1" s="294" t="s">
        <v>0</v>
      </c>
      <c r="B1" s="294"/>
    </row>
    <row r="2" spans="1:2" ht="30" x14ac:dyDescent="0.25">
      <c r="A2" s="293" t="s">
        <v>1</v>
      </c>
      <c r="B2" s="293"/>
    </row>
    <row r="3" spans="1:2" ht="27" x14ac:dyDescent="0.25">
      <c r="A3" s="2" t="s">
        <v>2</v>
      </c>
      <c r="B3" s="3" t="s">
        <v>3</v>
      </c>
    </row>
    <row r="4" spans="1:2" ht="27" x14ac:dyDescent="0.25">
      <c r="A4" s="2" t="s">
        <v>4</v>
      </c>
      <c r="B4" s="276" t="s">
        <v>5</v>
      </c>
    </row>
    <row r="5" spans="1:2" ht="27" x14ac:dyDescent="0.25">
      <c r="A5" s="2" t="s">
        <v>6</v>
      </c>
      <c r="B5" s="3" t="s">
        <v>156</v>
      </c>
    </row>
    <row r="6" spans="1:2" ht="27" x14ac:dyDescent="0.25">
      <c r="A6" s="2" t="s">
        <v>7</v>
      </c>
      <c r="B6" s="3" t="s">
        <v>155</v>
      </c>
    </row>
    <row r="7" spans="1:2" ht="27" x14ac:dyDescent="0.25">
      <c r="A7" s="2" t="s">
        <v>8</v>
      </c>
      <c r="B7" s="3"/>
    </row>
    <row r="8" spans="1:2" ht="27" x14ac:dyDescent="0.25">
      <c r="A8" s="2" t="s">
        <v>9</v>
      </c>
      <c r="B8" s="3"/>
    </row>
    <row r="9" spans="1:2" ht="27" x14ac:dyDescent="0.25">
      <c r="A9" s="2" t="s">
        <v>10</v>
      </c>
      <c r="B9" s="3"/>
    </row>
    <row r="10" spans="1:2" ht="27" x14ac:dyDescent="0.25">
      <c r="A10" s="2" t="s">
        <v>11</v>
      </c>
      <c r="B10" s="3"/>
    </row>
    <row r="11" spans="1:2" ht="27" x14ac:dyDescent="0.25">
      <c r="A11" s="2" t="s">
        <v>11</v>
      </c>
      <c r="B11" s="3"/>
    </row>
    <row r="12" spans="1:2" ht="27" x14ac:dyDescent="0.25">
      <c r="A12" s="2" t="s">
        <v>12</v>
      </c>
      <c r="B12" s="3"/>
    </row>
    <row r="13" spans="1:2" ht="27" x14ac:dyDescent="0.25">
      <c r="A13" s="2" t="s">
        <v>12</v>
      </c>
      <c r="B13" s="3"/>
    </row>
    <row r="14" spans="1:2" ht="27" x14ac:dyDescent="0.25">
      <c r="A14" s="2" t="s">
        <v>13</v>
      </c>
      <c r="B14" s="3"/>
    </row>
    <row r="15" spans="1:2" ht="27" x14ac:dyDescent="0.25">
      <c r="A15" s="2" t="s">
        <v>14</v>
      </c>
      <c r="B15" s="1"/>
    </row>
    <row r="16" spans="1:2" ht="27" x14ac:dyDescent="0.75">
      <c r="A16" s="61"/>
      <c r="B16" s="61"/>
    </row>
    <row r="17" spans="1:2" ht="27" x14ac:dyDescent="0.75">
      <c r="A17" s="61"/>
      <c r="B17" s="61"/>
    </row>
    <row r="18" spans="1:2" ht="27" x14ac:dyDescent="0.75">
      <c r="A18" s="61"/>
      <c r="B18" s="61"/>
    </row>
    <row r="19" spans="1:2" ht="27" x14ac:dyDescent="0.75">
      <c r="A19" s="61"/>
      <c r="B19" s="61"/>
    </row>
    <row r="20" spans="1:2" ht="27" x14ac:dyDescent="0.75">
      <c r="A20" s="61"/>
      <c r="B20" s="61"/>
    </row>
    <row r="21" spans="1:2" ht="27" x14ac:dyDescent="0.75">
      <c r="A21" s="61"/>
      <c r="B21" s="61"/>
    </row>
    <row r="22" spans="1:2" ht="27" x14ac:dyDescent="0.75">
      <c r="A22" s="61"/>
      <c r="B22" s="61"/>
    </row>
    <row r="23" spans="1:2" ht="27" x14ac:dyDescent="0.75">
      <c r="A23" s="61"/>
      <c r="B23" s="61"/>
    </row>
    <row r="24" spans="1:2" ht="27" x14ac:dyDescent="0.75">
      <c r="A24" s="61"/>
      <c r="B24" s="61"/>
    </row>
    <row r="25" spans="1:2" ht="27" x14ac:dyDescent="0.75">
      <c r="A25" s="61"/>
      <c r="B25" s="61"/>
    </row>
    <row r="26" spans="1:2" ht="27" x14ac:dyDescent="0.75">
      <c r="A26" s="61"/>
      <c r="B26" s="61"/>
    </row>
    <row r="27" spans="1:2" ht="27" x14ac:dyDescent="0.75">
      <c r="A27" s="61"/>
      <c r="B27" s="61"/>
    </row>
    <row r="28" spans="1:2" ht="27" x14ac:dyDescent="0.75">
      <c r="A28" s="62" t="s">
        <v>15</v>
      </c>
      <c r="B28" s="63" t="s">
        <v>16</v>
      </c>
    </row>
    <row r="29" spans="1:2" ht="27" x14ac:dyDescent="0.75">
      <c r="A29" s="62" t="s">
        <v>17</v>
      </c>
      <c r="B29" s="63" t="s">
        <v>18</v>
      </c>
    </row>
    <row r="30" spans="1:2" x14ac:dyDescent="0.25">
      <c r="A30" s="64"/>
      <c r="B30" s="65"/>
    </row>
  </sheetData>
  <sheetProtection algorithmName="SHA-512" hashValue="RQsCxsLSn1IEs7hr2HFpXFx5upEvl2P8BoxqBoqzxvO8uNEnAYKYan1LTOAf+if6hSOQdThHe8e9asloaWwWsg==" saltValue="qufrTH42HB9UftEQLiovSg==" spinCount="100000" sheet="1" objects="1" scenarios="1"/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72"/>
  <sheetViews>
    <sheetView showZeros="0" view="pageBreakPreview" zoomScale="85" zoomScaleNormal="100" zoomScaleSheetLayoutView="85" workbookViewId="0">
      <selection activeCell="D9" sqref="D9:AF45"/>
    </sheetView>
  </sheetViews>
  <sheetFormatPr defaultColWidth="9" defaultRowHeight="21" x14ac:dyDescent="0.25"/>
  <cols>
    <col min="1" max="1" width="4.69921875" style="50" customWidth="1"/>
    <col min="2" max="2" width="10" style="50" customWidth="1"/>
    <col min="3" max="3" width="25.69921875" style="50" customWidth="1"/>
    <col min="4" max="33" width="4" style="68" customWidth="1"/>
    <col min="34" max="34" width="4.69921875" style="68" customWidth="1"/>
    <col min="35" max="36" width="4.69921875" style="51" customWidth="1"/>
    <col min="37" max="16384" width="9" style="50"/>
  </cols>
  <sheetData>
    <row r="1" spans="1:37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</row>
    <row r="2" spans="1:37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</row>
    <row r="3" spans="1:37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</row>
    <row r="4" spans="1:37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80"/>
      <c r="AC4" s="479"/>
      <c r="AD4" s="479"/>
      <c r="AE4" s="479"/>
      <c r="AF4" s="479"/>
      <c r="AG4" s="479"/>
      <c r="AH4" s="479"/>
      <c r="AI4" s="479"/>
      <c r="AJ4" s="479"/>
      <c r="AK4" s="479"/>
    </row>
    <row r="5" spans="1:37" ht="14.25" customHeight="1" x14ac:dyDescent="0.25">
      <c r="A5" s="459" t="s">
        <v>45</v>
      </c>
      <c r="B5" s="462" t="s">
        <v>49</v>
      </c>
      <c r="C5" s="465" t="s">
        <v>51</v>
      </c>
      <c r="D5" s="470" t="s">
        <v>146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">
        <v>146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6"/>
    </row>
    <row r="6" spans="1:37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7"/>
    </row>
    <row r="7" spans="1:37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8"/>
    </row>
    <row r="8" spans="1:37" ht="18.75" customHeight="1" x14ac:dyDescent="0.25">
      <c r="A8" s="460"/>
      <c r="B8" s="463"/>
      <c r="C8" s="466"/>
      <c r="D8" s="43">
        <v>1</v>
      </c>
      <c r="E8" s="44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9">
        <v>9</v>
      </c>
      <c r="M8" s="43">
        <v>10</v>
      </c>
      <c r="N8" s="44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9">
        <v>18</v>
      </c>
      <c r="V8" s="43">
        <v>19</v>
      </c>
      <c r="W8" s="44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9">
        <v>27</v>
      </c>
      <c r="AE8" s="43">
        <v>28</v>
      </c>
      <c r="AF8" s="44">
        <v>29</v>
      </c>
      <c r="AG8" s="43">
        <v>30</v>
      </c>
      <c r="AH8" s="448" t="s">
        <v>122</v>
      </c>
      <c r="AI8" s="448" t="s">
        <v>123</v>
      </c>
      <c r="AJ8" s="448" t="s">
        <v>121</v>
      </c>
    </row>
    <row r="9" spans="1:37" ht="18.75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449"/>
      <c r="AI9" s="449"/>
      <c r="AJ9" s="449"/>
    </row>
    <row r="10" spans="1:37" ht="17.25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78">
        <f t="shared" ref="AH10:AH55" si="0">COUNTIF(D10:AG10,"ขาด")</f>
        <v>0</v>
      </c>
      <c r="AI10" s="264">
        <f t="shared" ref="AI10:AI55" si="1">COUNTIF(D10:AG10,"ลา")</f>
        <v>0</v>
      </c>
      <c r="AJ10" s="265">
        <f t="shared" ref="AJ10:AJ55" si="2">COUNTIF(D10:AG10,"มา")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78">
        <f t="shared" si="0"/>
        <v>0</v>
      </c>
      <c r="AI11" s="264">
        <f t="shared" si="1"/>
        <v>0</v>
      </c>
      <c r="AJ11" s="265">
        <f t="shared" si="2"/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78">
        <f t="shared" si="0"/>
        <v>0</v>
      </c>
      <c r="AI12" s="264">
        <f t="shared" si="1"/>
        <v>0</v>
      </c>
      <c r="AJ12" s="265">
        <f t="shared" si="2"/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78">
        <f t="shared" si="0"/>
        <v>0</v>
      </c>
      <c r="AI13" s="264">
        <f t="shared" si="1"/>
        <v>0</v>
      </c>
      <c r="AJ13" s="265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78">
        <f t="shared" si="0"/>
        <v>0</v>
      </c>
      <c r="AI14" s="264">
        <f t="shared" si="1"/>
        <v>0</v>
      </c>
      <c r="AJ14" s="265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78">
        <f t="shared" si="0"/>
        <v>0</v>
      </c>
      <c r="AI15" s="264">
        <f t="shared" si="1"/>
        <v>0</v>
      </c>
      <c r="AJ15" s="265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78">
        <f t="shared" si="0"/>
        <v>0</v>
      </c>
      <c r="AI16" s="264">
        <f t="shared" si="1"/>
        <v>0</v>
      </c>
      <c r="AJ16" s="265">
        <f t="shared" si="2"/>
        <v>0</v>
      </c>
    </row>
    <row r="17" spans="1:36" ht="17.25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78">
        <f t="shared" si="0"/>
        <v>0</v>
      </c>
      <c r="AI17" s="264">
        <f t="shared" si="1"/>
        <v>0</v>
      </c>
      <c r="AJ17" s="265">
        <f t="shared" si="2"/>
        <v>0</v>
      </c>
    </row>
    <row r="18" spans="1:36" ht="17.25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78">
        <f t="shared" si="0"/>
        <v>0</v>
      </c>
      <c r="AI18" s="264">
        <f t="shared" si="1"/>
        <v>0</v>
      </c>
      <c r="AJ18" s="265">
        <f t="shared" si="2"/>
        <v>0</v>
      </c>
    </row>
    <row r="19" spans="1:36" ht="17.25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78">
        <f t="shared" si="0"/>
        <v>0</v>
      </c>
      <c r="AI19" s="264">
        <f t="shared" si="1"/>
        <v>0</v>
      </c>
      <c r="AJ19" s="265">
        <f t="shared" si="2"/>
        <v>0</v>
      </c>
    </row>
    <row r="20" spans="1:36" ht="17.25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78">
        <f t="shared" si="0"/>
        <v>0</v>
      </c>
      <c r="AI20" s="264">
        <f t="shared" si="1"/>
        <v>0</v>
      </c>
      <c r="AJ20" s="265">
        <f t="shared" si="2"/>
        <v>0</v>
      </c>
    </row>
    <row r="21" spans="1:36" ht="17.25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78">
        <f t="shared" si="0"/>
        <v>0</v>
      </c>
      <c r="AI21" s="264">
        <f t="shared" si="1"/>
        <v>0</v>
      </c>
      <c r="AJ21" s="265">
        <f t="shared" si="2"/>
        <v>0</v>
      </c>
    </row>
    <row r="22" spans="1:36" ht="17.25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78">
        <f t="shared" si="0"/>
        <v>0</v>
      </c>
      <c r="AI22" s="264">
        <f t="shared" si="1"/>
        <v>0</v>
      </c>
      <c r="AJ22" s="265">
        <f t="shared" si="2"/>
        <v>0</v>
      </c>
    </row>
    <row r="23" spans="1:36" ht="17.25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78">
        <f t="shared" si="0"/>
        <v>0</v>
      </c>
      <c r="AI23" s="264">
        <f t="shared" si="1"/>
        <v>0</v>
      </c>
      <c r="AJ23" s="265">
        <f t="shared" si="2"/>
        <v>0</v>
      </c>
    </row>
    <row r="24" spans="1:36" ht="17.25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78">
        <f t="shared" si="0"/>
        <v>0</v>
      </c>
      <c r="AI24" s="264">
        <f t="shared" si="1"/>
        <v>0</v>
      </c>
      <c r="AJ24" s="265">
        <f t="shared" si="2"/>
        <v>0</v>
      </c>
    </row>
    <row r="25" spans="1:36" ht="17.25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78">
        <f t="shared" si="0"/>
        <v>0</v>
      </c>
      <c r="AI25" s="264">
        <f t="shared" si="1"/>
        <v>0</v>
      </c>
      <c r="AJ25" s="265">
        <f t="shared" si="2"/>
        <v>0</v>
      </c>
    </row>
    <row r="26" spans="1:36" ht="17.25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78">
        <f t="shared" si="0"/>
        <v>0</v>
      </c>
      <c r="AI26" s="264">
        <f t="shared" si="1"/>
        <v>0</v>
      </c>
      <c r="AJ26" s="265">
        <f t="shared" si="2"/>
        <v>0</v>
      </c>
    </row>
    <row r="27" spans="1:36" ht="17.25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78">
        <f t="shared" si="0"/>
        <v>0</v>
      </c>
      <c r="AI27" s="264">
        <f t="shared" si="1"/>
        <v>0</v>
      </c>
      <c r="AJ27" s="265">
        <f t="shared" si="2"/>
        <v>0</v>
      </c>
    </row>
    <row r="28" spans="1:36" ht="17.25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78">
        <f t="shared" si="0"/>
        <v>0</v>
      </c>
      <c r="AI28" s="264">
        <f t="shared" si="1"/>
        <v>0</v>
      </c>
      <c r="AJ28" s="265">
        <f t="shared" si="2"/>
        <v>0</v>
      </c>
    </row>
    <row r="29" spans="1:36" ht="17.25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78">
        <f t="shared" si="0"/>
        <v>0</v>
      </c>
      <c r="AI29" s="264">
        <f t="shared" si="1"/>
        <v>0</v>
      </c>
      <c r="AJ29" s="265">
        <f t="shared" si="2"/>
        <v>0</v>
      </c>
    </row>
    <row r="30" spans="1:36" ht="17.25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78">
        <f t="shared" si="0"/>
        <v>0</v>
      </c>
      <c r="AI30" s="264">
        <f t="shared" si="1"/>
        <v>0</v>
      </c>
      <c r="AJ30" s="265">
        <f t="shared" si="2"/>
        <v>0</v>
      </c>
    </row>
    <row r="31" spans="1:36" ht="17.25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78">
        <f t="shared" si="0"/>
        <v>0</v>
      </c>
      <c r="AI31" s="264">
        <f t="shared" si="1"/>
        <v>0</v>
      </c>
      <c r="AJ31" s="265">
        <f t="shared" si="2"/>
        <v>0</v>
      </c>
    </row>
    <row r="32" spans="1:36" ht="17.25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78">
        <f t="shared" si="0"/>
        <v>0</v>
      </c>
      <c r="AI32" s="264">
        <f t="shared" si="1"/>
        <v>0</v>
      </c>
      <c r="AJ32" s="265">
        <f t="shared" si="2"/>
        <v>0</v>
      </c>
    </row>
    <row r="33" spans="1:36" ht="17.25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78">
        <f t="shared" si="0"/>
        <v>0</v>
      </c>
      <c r="AI33" s="264">
        <f t="shared" si="1"/>
        <v>0</v>
      </c>
      <c r="AJ33" s="265">
        <f t="shared" si="2"/>
        <v>0</v>
      </c>
    </row>
    <row r="34" spans="1:36" ht="17.25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78">
        <f t="shared" si="0"/>
        <v>0</v>
      </c>
      <c r="AI34" s="264">
        <f t="shared" si="1"/>
        <v>0</v>
      </c>
      <c r="AJ34" s="265">
        <f t="shared" si="2"/>
        <v>0</v>
      </c>
    </row>
    <row r="35" spans="1:36" ht="17.25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78">
        <f t="shared" si="0"/>
        <v>0</v>
      </c>
      <c r="AI35" s="264">
        <f t="shared" si="1"/>
        <v>0</v>
      </c>
      <c r="AJ35" s="265">
        <f t="shared" si="2"/>
        <v>0</v>
      </c>
    </row>
    <row r="36" spans="1:36" ht="17.25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78">
        <f t="shared" si="0"/>
        <v>0</v>
      </c>
      <c r="AI36" s="264">
        <f t="shared" si="1"/>
        <v>0</v>
      </c>
      <c r="AJ36" s="265">
        <f t="shared" si="2"/>
        <v>0</v>
      </c>
    </row>
    <row r="37" spans="1:36" ht="17.25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78">
        <f t="shared" si="0"/>
        <v>0</v>
      </c>
      <c r="AI37" s="264">
        <f t="shared" si="1"/>
        <v>0</v>
      </c>
      <c r="AJ37" s="265">
        <f t="shared" si="2"/>
        <v>0</v>
      </c>
    </row>
    <row r="38" spans="1:36" ht="17.25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78">
        <f t="shared" si="0"/>
        <v>0</v>
      </c>
      <c r="AI38" s="264">
        <f t="shared" si="1"/>
        <v>0</v>
      </c>
      <c r="AJ38" s="265">
        <f t="shared" si="2"/>
        <v>0</v>
      </c>
    </row>
    <row r="39" spans="1:36" ht="17.25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78">
        <f t="shared" si="0"/>
        <v>0</v>
      </c>
      <c r="AI39" s="264">
        <f t="shared" si="1"/>
        <v>0</v>
      </c>
      <c r="AJ39" s="265">
        <f t="shared" si="2"/>
        <v>0</v>
      </c>
    </row>
    <row r="40" spans="1:36" ht="17.25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78">
        <f t="shared" si="0"/>
        <v>0</v>
      </c>
      <c r="AI40" s="264">
        <f t="shared" si="1"/>
        <v>0</v>
      </c>
      <c r="AJ40" s="265">
        <f t="shared" si="2"/>
        <v>0</v>
      </c>
    </row>
    <row r="41" spans="1:36" ht="17.25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78">
        <f t="shared" si="0"/>
        <v>0</v>
      </c>
      <c r="AI41" s="264">
        <f t="shared" si="1"/>
        <v>0</v>
      </c>
      <c r="AJ41" s="265">
        <f t="shared" si="2"/>
        <v>0</v>
      </c>
    </row>
    <row r="42" spans="1:36" ht="17.25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78">
        <f t="shared" si="0"/>
        <v>0</v>
      </c>
      <c r="AI42" s="264">
        <f t="shared" si="1"/>
        <v>0</v>
      </c>
      <c r="AJ42" s="265">
        <f t="shared" si="2"/>
        <v>0</v>
      </c>
    </row>
    <row r="43" spans="1:36" ht="17.25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78">
        <f t="shared" si="0"/>
        <v>0</v>
      </c>
      <c r="AI43" s="264">
        <f t="shared" si="1"/>
        <v>0</v>
      </c>
      <c r="AJ43" s="265">
        <f t="shared" si="2"/>
        <v>0</v>
      </c>
    </row>
    <row r="44" spans="1:36" ht="17.25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78">
        <f t="shared" si="0"/>
        <v>0</v>
      </c>
      <c r="AI44" s="264">
        <f t="shared" si="1"/>
        <v>0</v>
      </c>
      <c r="AJ44" s="265">
        <f t="shared" si="2"/>
        <v>0</v>
      </c>
    </row>
    <row r="45" spans="1:36" ht="17.25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78">
        <f t="shared" si="0"/>
        <v>0</v>
      </c>
      <c r="AI45" s="264">
        <f t="shared" si="1"/>
        <v>0</v>
      </c>
      <c r="AJ45" s="265">
        <f t="shared" si="2"/>
        <v>0</v>
      </c>
    </row>
    <row r="46" spans="1:36" ht="17.25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78">
        <f t="shared" si="0"/>
        <v>0</v>
      </c>
      <c r="AI46" s="264">
        <f t="shared" si="1"/>
        <v>0</v>
      </c>
      <c r="AJ46" s="265">
        <f t="shared" si="2"/>
        <v>0</v>
      </c>
    </row>
    <row r="47" spans="1:36" ht="17.25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78">
        <f t="shared" si="0"/>
        <v>0</v>
      </c>
      <c r="AI47" s="264">
        <f t="shared" si="1"/>
        <v>0</v>
      </c>
      <c r="AJ47" s="265">
        <f t="shared" si="2"/>
        <v>0</v>
      </c>
    </row>
    <row r="48" spans="1:36" ht="17.25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78">
        <f t="shared" si="0"/>
        <v>0</v>
      </c>
      <c r="AI48" s="264">
        <f t="shared" si="1"/>
        <v>0</v>
      </c>
      <c r="AJ48" s="265">
        <f t="shared" si="2"/>
        <v>0</v>
      </c>
    </row>
    <row r="49" spans="1:36" ht="17.25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78">
        <f t="shared" si="0"/>
        <v>0</v>
      </c>
      <c r="AI49" s="264">
        <f t="shared" si="1"/>
        <v>0</v>
      </c>
      <c r="AJ49" s="265">
        <f t="shared" si="2"/>
        <v>0</v>
      </c>
    </row>
    <row r="50" spans="1:36" ht="17.25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78">
        <f t="shared" si="0"/>
        <v>0</v>
      </c>
      <c r="AI50" s="264">
        <f t="shared" si="1"/>
        <v>0</v>
      </c>
      <c r="AJ50" s="265">
        <f t="shared" si="2"/>
        <v>0</v>
      </c>
    </row>
    <row r="51" spans="1:36" ht="17.25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78">
        <f t="shared" si="0"/>
        <v>0</v>
      </c>
      <c r="AI51" s="264">
        <f t="shared" si="1"/>
        <v>0</v>
      </c>
      <c r="AJ51" s="265">
        <f t="shared" si="2"/>
        <v>0</v>
      </c>
    </row>
    <row r="52" spans="1:36" ht="17.25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78">
        <f t="shared" si="0"/>
        <v>0</v>
      </c>
      <c r="AI52" s="264">
        <f t="shared" si="1"/>
        <v>0</v>
      </c>
      <c r="AJ52" s="265">
        <f t="shared" si="2"/>
        <v>0</v>
      </c>
    </row>
    <row r="53" spans="1:36" ht="17.25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78">
        <f t="shared" si="0"/>
        <v>0</v>
      </c>
      <c r="AI53" s="264">
        <f t="shared" si="1"/>
        <v>0</v>
      </c>
      <c r="AJ53" s="265">
        <f t="shared" si="2"/>
        <v>0</v>
      </c>
    </row>
    <row r="54" spans="1:36" ht="17.25" customHeight="1" x14ac:dyDescent="0.25">
      <c r="A54" s="4">
        <f>ปพ.5!A51</f>
        <v>0</v>
      </c>
      <c r="B54" s="5">
        <f>ปพ.5!B51</f>
        <v>0</v>
      </c>
      <c r="C54" s="71">
        <f>ปพ.5!D51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78">
        <f t="shared" si="0"/>
        <v>0</v>
      </c>
      <c r="AI54" s="264">
        <f t="shared" si="1"/>
        <v>0</v>
      </c>
      <c r="AJ54" s="265">
        <f t="shared" si="2"/>
        <v>0</v>
      </c>
    </row>
    <row r="55" spans="1:36" ht="17.25" customHeight="1" x14ac:dyDescent="0.25">
      <c r="A55" s="4">
        <f>ปพ.5!A52</f>
        <v>0</v>
      </c>
      <c r="B55" s="5">
        <f>ปพ.5!B52</f>
        <v>0</v>
      </c>
      <c r="C55" s="71">
        <f>ปพ.5!D52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78">
        <f t="shared" si="0"/>
        <v>0</v>
      </c>
      <c r="AI55" s="264">
        <f t="shared" si="1"/>
        <v>0</v>
      </c>
      <c r="AJ55" s="265">
        <f t="shared" si="2"/>
        <v>0</v>
      </c>
    </row>
    <row r="56" spans="1:36" ht="24.6" x14ac:dyDescent="0.25">
      <c r="A56" s="450"/>
      <c r="B56" s="451"/>
      <c r="C56" s="72" t="s">
        <v>122</v>
      </c>
      <c r="D56" s="73">
        <f t="shared" ref="D56:AG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73">
        <f t="shared" si="3"/>
        <v>0</v>
      </c>
      <c r="AH56" s="454"/>
      <c r="AI56" s="455"/>
      <c r="AJ56" s="455"/>
    </row>
    <row r="57" spans="1:36" ht="24.6" x14ac:dyDescent="0.25">
      <c r="A57" s="452"/>
      <c r="B57" s="453"/>
      <c r="C57" s="76" t="s">
        <v>123</v>
      </c>
      <c r="D57" s="77">
        <f t="shared" ref="D57:AG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77">
        <f t="shared" si="4"/>
        <v>0</v>
      </c>
      <c r="AH57" s="456"/>
      <c r="AI57" s="457"/>
      <c r="AJ57" s="457"/>
    </row>
    <row r="58" spans="1:36" ht="24.6" x14ac:dyDescent="0.25">
      <c r="A58" s="452"/>
      <c r="B58" s="453"/>
      <c r="C58" s="74" t="s">
        <v>121</v>
      </c>
      <c r="D58" s="75">
        <f t="shared" ref="D58:AG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75">
        <f t="shared" si="5"/>
        <v>0</v>
      </c>
      <c r="AH58" s="456"/>
      <c r="AI58" s="457"/>
      <c r="AJ58" s="457"/>
    </row>
    <row r="59" spans="1:36" ht="24.6" x14ac:dyDescent="0.25">
      <c r="A59" s="69"/>
      <c r="B59" s="47"/>
      <c r="C59" s="48"/>
      <c r="D59" s="272" t="s">
        <v>140</v>
      </c>
      <c r="E59" s="272" t="s">
        <v>141</v>
      </c>
      <c r="F59" s="272" t="s">
        <v>142</v>
      </c>
      <c r="G59" s="272" t="s">
        <v>143</v>
      </c>
      <c r="H59" s="272" t="s">
        <v>144</v>
      </c>
      <c r="I59" s="46"/>
      <c r="J59" s="46"/>
      <c r="K59" s="46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</row>
    <row r="60" spans="1:36" ht="22.5" customHeight="1" x14ac:dyDescent="0.25">
      <c r="A60" s="8"/>
      <c r="B60" s="8"/>
      <c r="C60" s="8"/>
      <c r="D60" s="45">
        <f>COUNTIF(D9:AG9,"จ.")</f>
        <v>0</v>
      </c>
      <c r="E60" s="45">
        <f>COUNTIF(D9:AG9,"อ.")</f>
        <v>0</v>
      </c>
      <c r="F60" s="45">
        <f>COUNTIF(D9:AG9,"พ.")</f>
        <v>0</v>
      </c>
      <c r="G60" s="45">
        <f>COUNTIF(D9:AG9,"พฤ.")</f>
        <v>0</v>
      </c>
      <c r="H60" s="45">
        <f>COUNTIF(D9:AG9,"ศ.")</f>
        <v>0</v>
      </c>
      <c r="I60" s="273">
        <f>SUM(D60:H60)</f>
        <v>0</v>
      </c>
      <c r="J60" s="45"/>
      <c r="K60" s="45"/>
      <c r="AE60" s="458"/>
      <c r="AF60" s="458"/>
      <c r="AG60" s="458"/>
      <c r="AH60" s="458"/>
      <c r="AI60" s="458"/>
      <c r="AJ60" s="458"/>
    </row>
    <row r="61" spans="1:36" ht="22.5" customHeight="1" x14ac:dyDescent="0.25">
      <c r="A61" s="8"/>
      <c r="B61" s="8"/>
      <c r="C61" s="8"/>
      <c r="D61" s="45"/>
      <c r="E61" s="45"/>
      <c r="F61" s="45"/>
      <c r="G61" s="45"/>
      <c r="H61" s="45"/>
      <c r="I61" s="45"/>
      <c r="J61" s="45"/>
      <c r="K61" s="45"/>
      <c r="AE61" s="447"/>
      <c r="AF61" s="447"/>
      <c r="AG61" s="447"/>
      <c r="AH61" s="447"/>
      <c r="AI61" s="447"/>
      <c r="AJ61" s="447"/>
    </row>
    <row r="62" spans="1:36" ht="22.5" customHeight="1" x14ac:dyDescent="0.25">
      <c r="A62" s="8"/>
      <c r="B62" s="8"/>
      <c r="C62" s="8"/>
      <c r="D62" s="45"/>
      <c r="E62" s="45"/>
      <c r="F62" s="45"/>
      <c r="G62" s="45"/>
      <c r="H62" s="45"/>
      <c r="I62" s="45"/>
      <c r="J62" s="45"/>
      <c r="K62" s="45"/>
      <c r="AE62" s="447"/>
      <c r="AF62" s="447"/>
      <c r="AG62" s="447"/>
      <c r="AH62" s="447"/>
      <c r="AI62" s="447"/>
      <c r="AJ62" s="447"/>
    </row>
    <row r="63" spans="1:36" ht="27" x14ac:dyDescent="0.25">
      <c r="A63" s="8"/>
      <c r="B63" s="8"/>
      <c r="C63" s="8"/>
      <c r="D63" s="45"/>
      <c r="E63" s="45"/>
      <c r="F63" s="45"/>
      <c r="G63" s="45"/>
      <c r="H63" s="45"/>
      <c r="I63" s="45"/>
      <c r="J63" s="45"/>
      <c r="K63" s="45"/>
    </row>
    <row r="64" spans="1:36" ht="27" x14ac:dyDescent="0.25">
      <c r="A64" s="8"/>
      <c r="B64" s="8"/>
      <c r="C64" s="8"/>
      <c r="D64" s="45"/>
      <c r="E64" s="45"/>
      <c r="F64" s="45"/>
      <c r="G64" s="45"/>
      <c r="H64" s="45"/>
      <c r="I64" s="45"/>
      <c r="J64" s="45"/>
      <c r="K64" s="45"/>
    </row>
    <row r="65" spans="1:11" ht="27" x14ac:dyDescent="0.25">
      <c r="A65" s="8"/>
      <c r="B65" s="8"/>
      <c r="C65" s="8"/>
      <c r="D65" s="45"/>
      <c r="E65" s="45"/>
      <c r="F65" s="45"/>
      <c r="G65" s="45"/>
      <c r="H65" s="45"/>
      <c r="I65" s="45"/>
      <c r="J65" s="45"/>
      <c r="K65" s="45"/>
    </row>
    <row r="66" spans="1:11" ht="27" x14ac:dyDescent="0.25">
      <c r="A66" s="8"/>
      <c r="B66" s="8"/>
      <c r="C66" s="8"/>
      <c r="D66" s="45"/>
      <c r="E66" s="45"/>
      <c r="F66" s="45"/>
      <c r="G66" s="45"/>
      <c r="H66" s="45"/>
      <c r="I66" s="45"/>
      <c r="J66" s="45"/>
      <c r="K66" s="45"/>
    </row>
    <row r="67" spans="1:11" ht="27" x14ac:dyDescent="0.25">
      <c r="A67" s="8"/>
      <c r="B67" s="8"/>
      <c r="C67" s="8"/>
      <c r="D67" s="45"/>
      <c r="E67" s="45"/>
      <c r="F67" s="45"/>
      <c r="G67" s="45"/>
      <c r="H67" s="45"/>
      <c r="I67" s="45"/>
      <c r="J67" s="45"/>
      <c r="K67" s="45"/>
    </row>
    <row r="68" spans="1:11" ht="27" x14ac:dyDescent="0.25">
      <c r="A68" s="8"/>
      <c r="B68" s="8"/>
      <c r="C68" s="8"/>
      <c r="D68" s="45"/>
      <c r="E68" s="45"/>
      <c r="F68" s="45"/>
      <c r="G68" s="45"/>
      <c r="H68" s="45"/>
      <c r="I68" s="45"/>
      <c r="J68" s="45"/>
      <c r="K68" s="45"/>
    </row>
    <row r="69" spans="1:11" ht="27" x14ac:dyDescent="0.25">
      <c r="A69" s="8"/>
      <c r="B69" s="8"/>
      <c r="C69" s="8"/>
      <c r="D69" s="45"/>
      <c r="E69" s="45"/>
      <c r="F69" s="45"/>
      <c r="G69" s="45"/>
      <c r="H69" s="45"/>
      <c r="I69" s="45"/>
      <c r="J69" s="45"/>
      <c r="K69" s="45"/>
    </row>
    <row r="70" spans="1:11" ht="27" x14ac:dyDescent="0.25">
      <c r="A70" s="8"/>
      <c r="B70" s="8"/>
      <c r="C70" s="8"/>
      <c r="D70" s="45"/>
      <c r="E70" s="45"/>
      <c r="F70" s="45"/>
      <c r="G70" s="45"/>
      <c r="H70" s="45"/>
      <c r="I70" s="45"/>
      <c r="J70" s="45"/>
      <c r="K70" s="45"/>
    </row>
    <row r="71" spans="1:11" ht="27" x14ac:dyDescent="0.25">
      <c r="A71" s="8"/>
      <c r="B71" s="8"/>
      <c r="C71" s="8"/>
      <c r="D71" s="45"/>
      <c r="E71" s="45"/>
      <c r="F71" s="45"/>
      <c r="G71" s="45"/>
      <c r="H71" s="45"/>
      <c r="I71" s="45"/>
      <c r="J71" s="45"/>
      <c r="K71" s="45"/>
    </row>
    <row r="72" spans="1:11" ht="27" x14ac:dyDescent="0.25">
      <c r="A72" s="8"/>
      <c r="B72" s="8"/>
      <c r="C72" s="8"/>
      <c r="D72" s="45"/>
      <c r="E72" s="45"/>
      <c r="F72" s="45"/>
      <c r="G72" s="45"/>
      <c r="H72" s="45"/>
      <c r="I72" s="45"/>
      <c r="J72" s="45"/>
      <c r="K72" s="45"/>
    </row>
  </sheetData>
  <sheetProtection algorithmName="SHA-512" hashValue="lPPT5iMwB3AIpiwsNNIQTypC+bDo7McqSJ/7ga39HlYbldz6X2IBggt6c3EZhCR7vayFvhmQyQ09709ukiKjuQ==" saltValue="q81BZeyu35IaV7em23IkQQ==" spinCount="100000" sheet="1" objects="1" scenarios="1"/>
  <dataConsolidate/>
  <mergeCells count="23"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  <mergeCell ref="AE62:AJ62"/>
    <mergeCell ref="AI8:AI9"/>
    <mergeCell ref="AJ8:AJ9"/>
    <mergeCell ref="A56:B58"/>
    <mergeCell ref="AH56:AJ58"/>
    <mergeCell ref="AE60:AJ60"/>
    <mergeCell ref="AE61:AJ61"/>
    <mergeCell ref="A5:A9"/>
    <mergeCell ref="B5:B9"/>
    <mergeCell ref="C5:C9"/>
    <mergeCell ref="AH8:AH9"/>
    <mergeCell ref="D5:S7"/>
    <mergeCell ref="T5:AJ7"/>
  </mergeCells>
  <conditionalFormatting sqref="D34:AG55 I10:AG33">
    <cfRule type="containsText" dxfId="32" priority="7" operator="containsText" text="ลา">
      <formula>NOT(ISERROR(SEARCH("ลา",D10)))</formula>
    </cfRule>
    <cfRule type="containsText" dxfId="31" priority="8" operator="containsText" text="ขาด">
      <formula>NOT(ISERROR(SEARCH("ขาด",D10)))</formula>
    </cfRule>
    <cfRule type="containsText" dxfId="30" priority="9" operator="containsText" text="มา">
      <formula>NOT(ISERROR(SEARCH("มา",D10)))</formula>
    </cfRule>
  </conditionalFormatting>
  <conditionalFormatting sqref="D10:AG55">
    <cfRule type="containsText" dxfId="29" priority="4" operator="containsText" text="ลา">
      <formula>NOT(ISERROR(SEARCH("ลา",D10)))</formula>
    </cfRule>
    <cfRule type="containsText" dxfId="28" priority="5" operator="containsText" text="ขาด">
      <formula>NOT(ISERROR(SEARCH("ขาด",D10)))</formula>
    </cfRule>
    <cfRule type="containsText" dxfId="27" priority="6" operator="containsText" text="มา">
      <formula>NOT(ISERROR(SEARCH("มา",D10)))</formula>
    </cfRule>
  </conditionalFormatting>
  <conditionalFormatting sqref="D11:H33">
    <cfRule type="containsText" dxfId="26" priority="1" operator="containsText" text="ลา">
      <formula>NOT(ISERROR(SEARCH("ลา",D11)))</formula>
    </cfRule>
    <cfRule type="containsText" dxfId="25" priority="2" operator="containsText" text="ขาด">
      <formula>NOT(ISERROR(SEARCH("ขาด",D11)))</formula>
    </cfRule>
    <cfRule type="containsText" dxfId="24" priority="3" operator="containsText" text="มา">
      <formula>NOT(ISERROR(SEARCH("มา",D11)))</formula>
    </cfRule>
  </conditionalFormatting>
  <dataValidations count="2">
    <dataValidation type="list" allowBlank="1" showInputMessage="1" showErrorMessage="1" sqref="D10:AG55" xr:uid="{00000000-0002-0000-0900-000000000000}">
      <formula1>"ขาด,ลา,มา"</formula1>
    </dataValidation>
    <dataValidation type="list" allowBlank="1" showInputMessage="1" showErrorMessage="1" sqref="D9:AG9" xr:uid="{00000000-0002-0000-09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72"/>
  <sheetViews>
    <sheetView showZeros="0" view="pageBreakPreview" zoomScale="85" zoomScaleNormal="100" zoomScaleSheetLayoutView="85" workbookViewId="0">
      <selection activeCell="M16" sqref="M16"/>
    </sheetView>
  </sheetViews>
  <sheetFormatPr defaultColWidth="9" defaultRowHeight="21" x14ac:dyDescent="0.25"/>
  <cols>
    <col min="1" max="1" width="4.69921875" style="50" customWidth="1"/>
    <col min="2" max="2" width="10" style="50" customWidth="1"/>
    <col min="3" max="3" width="25.69921875" style="50" customWidth="1"/>
    <col min="4" max="34" width="4" style="68" customWidth="1"/>
    <col min="35" max="35" width="4.69921875" style="68" customWidth="1"/>
    <col min="36" max="37" width="4.69921875" style="51" customWidth="1"/>
    <col min="38" max="16384" width="9" style="50"/>
  </cols>
  <sheetData>
    <row r="1" spans="1:37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</row>
    <row r="2" spans="1:37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</row>
    <row r="3" spans="1:37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</row>
    <row r="4" spans="1:37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80"/>
      <c r="AC4" s="479"/>
      <c r="AD4" s="479"/>
      <c r="AE4" s="479"/>
      <c r="AF4" s="479"/>
      <c r="AG4" s="479"/>
      <c r="AH4" s="479"/>
      <c r="AI4" s="479"/>
      <c r="AJ4" s="479"/>
      <c r="AK4" s="479"/>
    </row>
    <row r="5" spans="1:37" ht="14.25" customHeight="1" x14ac:dyDescent="0.25">
      <c r="A5" s="459" t="s">
        <v>45</v>
      </c>
      <c r="B5" s="462" t="s">
        <v>49</v>
      </c>
      <c r="C5" s="465" t="s">
        <v>51</v>
      </c>
      <c r="D5" s="470" t="s">
        <v>145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">
        <v>145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6"/>
    </row>
    <row r="6" spans="1:37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7"/>
    </row>
    <row r="7" spans="1:37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8"/>
    </row>
    <row r="8" spans="1:37" ht="18.75" customHeight="1" x14ac:dyDescent="0.25">
      <c r="A8" s="460"/>
      <c r="B8" s="463"/>
      <c r="C8" s="466"/>
      <c r="D8" s="43">
        <v>1</v>
      </c>
      <c r="E8" s="44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9">
        <v>9</v>
      </c>
      <c r="M8" s="43">
        <v>10</v>
      </c>
      <c r="N8" s="44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9">
        <v>18</v>
      </c>
      <c r="V8" s="43">
        <v>19</v>
      </c>
      <c r="W8" s="44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9">
        <v>27</v>
      </c>
      <c r="AE8" s="43">
        <v>28</v>
      </c>
      <c r="AF8" s="44">
        <v>29</v>
      </c>
      <c r="AG8" s="43">
        <v>30</v>
      </c>
      <c r="AH8" s="43">
        <v>31</v>
      </c>
      <c r="AI8" s="448" t="s">
        <v>122</v>
      </c>
      <c r="AJ8" s="448" t="s">
        <v>123</v>
      </c>
      <c r="AK8" s="448" t="s">
        <v>121</v>
      </c>
    </row>
    <row r="9" spans="1:37" ht="18.75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449"/>
      <c r="AJ9" s="449"/>
      <c r="AK9" s="449"/>
    </row>
    <row r="10" spans="1:37" ht="16.8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78">
        <f>COUNTIF(D10:AH10,"ขาด")</f>
        <v>0</v>
      </c>
      <c r="AJ10" s="264">
        <f>COUNTIF(D10:AH10,"ลา")</f>
        <v>0</v>
      </c>
      <c r="AK10" s="265">
        <f>COUNTIF(D10:AH10,"มา")</f>
        <v>0</v>
      </c>
    </row>
    <row r="11" spans="1:37" ht="16.8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78">
        <f>COUNTIF(D11:AH11,"ขาด")</f>
        <v>0</v>
      </c>
      <c r="AJ11" s="264">
        <f>COUNTIF(D11:AH11,"ลา")</f>
        <v>0</v>
      </c>
      <c r="AK11" s="265">
        <f>COUNTIF(D11:AH11,"มา")</f>
        <v>0</v>
      </c>
    </row>
    <row r="12" spans="1:37" ht="16.8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78">
        <f t="shared" ref="AI12:AI55" si="0">COUNTIF(D12:AH12,"ขาด")</f>
        <v>0</v>
      </c>
      <c r="AJ12" s="264">
        <f t="shared" ref="AJ12:AJ55" si="1">COUNTIF(D12:AH12,"ลา")</f>
        <v>0</v>
      </c>
      <c r="AK12" s="265">
        <f t="shared" ref="AK12:AK55" si="2">COUNTIF(D12:AH12,"มา")</f>
        <v>0</v>
      </c>
    </row>
    <row r="13" spans="1:37" ht="16.8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78">
        <f t="shared" si="0"/>
        <v>0</v>
      </c>
      <c r="AJ13" s="264">
        <f t="shared" si="1"/>
        <v>0</v>
      </c>
      <c r="AK13" s="265">
        <f t="shared" si="2"/>
        <v>0</v>
      </c>
    </row>
    <row r="14" spans="1:37" ht="16.8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78">
        <f t="shared" si="0"/>
        <v>0</v>
      </c>
      <c r="AJ14" s="264">
        <f t="shared" si="1"/>
        <v>0</v>
      </c>
      <c r="AK14" s="265">
        <f t="shared" si="2"/>
        <v>0</v>
      </c>
    </row>
    <row r="15" spans="1:37" ht="16.8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78">
        <f t="shared" si="0"/>
        <v>0</v>
      </c>
      <c r="AJ15" s="264">
        <f t="shared" si="1"/>
        <v>0</v>
      </c>
      <c r="AK15" s="265">
        <f t="shared" si="2"/>
        <v>0</v>
      </c>
    </row>
    <row r="16" spans="1:37" ht="16.8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78">
        <f t="shared" si="0"/>
        <v>0</v>
      </c>
      <c r="AJ16" s="264">
        <f t="shared" si="1"/>
        <v>0</v>
      </c>
      <c r="AK16" s="265">
        <f t="shared" si="2"/>
        <v>0</v>
      </c>
    </row>
    <row r="17" spans="1:37" ht="16.8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78">
        <f t="shared" si="0"/>
        <v>0</v>
      </c>
      <c r="AJ17" s="264">
        <f t="shared" si="1"/>
        <v>0</v>
      </c>
      <c r="AK17" s="265">
        <f t="shared" si="2"/>
        <v>0</v>
      </c>
    </row>
    <row r="18" spans="1:37" ht="16.8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78">
        <f t="shared" si="0"/>
        <v>0</v>
      </c>
      <c r="AJ18" s="264">
        <f t="shared" si="1"/>
        <v>0</v>
      </c>
      <c r="AK18" s="265">
        <f t="shared" si="2"/>
        <v>0</v>
      </c>
    </row>
    <row r="19" spans="1:37" ht="16.8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78">
        <f t="shared" si="0"/>
        <v>0</v>
      </c>
      <c r="AJ19" s="264">
        <f t="shared" si="1"/>
        <v>0</v>
      </c>
      <c r="AK19" s="265">
        <f t="shared" si="2"/>
        <v>0</v>
      </c>
    </row>
    <row r="20" spans="1:37" ht="16.8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78">
        <f t="shared" si="0"/>
        <v>0</v>
      </c>
      <c r="AJ20" s="264">
        <f t="shared" si="1"/>
        <v>0</v>
      </c>
      <c r="AK20" s="265">
        <f t="shared" si="2"/>
        <v>0</v>
      </c>
    </row>
    <row r="21" spans="1:37" ht="16.8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78">
        <f t="shared" si="0"/>
        <v>0</v>
      </c>
      <c r="AJ21" s="264">
        <f t="shared" si="1"/>
        <v>0</v>
      </c>
      <c r="AK21" s="265">
        <f t="shared" si="2"/>
        <v>0</v>
      </c>
    </row>
    <row r="22" spans="1:37" ht="16.8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78">
        <f t="shared" si="0"/>
        <v>0</v>
      </c>
      <c r="AJ22" s="264">
        <f t="shared" si="1"/>
        <v>0</v>
      </c>
      <c r="AK22" s="265">
        <f t="shared" si="2"/>
        <v>0</v>
      </c>
    </row>
    <row r="23" spans="1:37" ht="16.8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78">
        <f t="shared" si="0"/>
        <v>0</v>
      </c>
      <c r="AJ23" s="264">
        <f t="shared" si="1"/>
        <v>0</v>
      </c>
      <c r="AK23" s="265">
        <f t="shared" si="2"/>
        <v>0</v>
      </c>
    </row>
    <row r="24" spans="1:37" ht="16.8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78">
        <f t="shared" si="0"/>
        <v>0</v>
      </c>
      <c r="AJ24" s="264">
        <f t="shared" si="1"/>
        <v>0</v>
      </c>
      <c r="AK24" s="265">
        <f t="shared" si="2"/>
        <v>0</v>
      </c>
    </row>
    <row r="25" spans="1:37" ht="16.8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78">
        <f t="shared" si="0"/>
        <v>0</v>
      </c>
      <c r="AJ25" s="264">
        <f t="shared" si="1"/>
        <v>0</v>
      </c>
      <c r="AK25" s="265">
        <f t="shared" si="2"/>
        <v>0</v>
      </c>
    </row>
    <row r="26" spans="1:37" ht="16.8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78">
        <f t="shared" si="0"/>
        <v>0</v>
      </c>
      <c r="AJ26" s="264">
        <f t="shared" si="1"/>
        <v>0</v>
      </c>
      <c r="AK26" s="265">
        <f t="shared" si="2"/>
        <v>0</v>
      </c>
    </row>
    <row r="27" spans="1:37" ht="16.8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78">
        <f t="shared" si="0"/>
        <v>0</v>
      </c>
      <c r="AJ27" s="264">
        <f t="shared" si="1"/>
        <v>0</v>
      </c>
      <c r="AK27" s="265">
        <f t="shared" si="2"/>
        <v>0</v>
      </c>
    </row>
    <row r="28" spans="1:37" ht="16.8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78">
        <f t="shared" si="0"/>
        <v>0</v>
      </c>
      <c r="AJ28" s="264">
        <f t="shared" si="1"/>
        <v>0</v>
      </c>
      <c r="AK28" s="265">
        <f t="shared" si="2"/>
        <v>0</v>
      </c>
    </row>
    <row r="29" spans="1:37" ht="16.8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78">
        <f t="shared" si="0"/>
        <v>0</v>
      </c>
      <c r="AJ29" s="264">
        <f t="shared" si="1"/>
        <v>0</v>
      </c>
      <c r="AK29" s="265">
        <f t="shared" si="2"/>
        <v>0</v>
      </c>
    </row>
    <row r="30" spans="1:37" ht="16.8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78">
        <f t="shared" si="0"/>
        <v>0</v>
      </c>
      <c r="AJ30" s="264">
        <f t="shared" si="1"/>
        <v>0</v>
      </c>
      <c r="AK30" s="265">
        <f t="shared" si="2"/>
        <v>0</v>
      </c>
    </row>
    <row r="31" spans="1:37" ht="16.8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78">
        <f t="shared" si="0"/>
        <v>0</v>
      </c>
      <c r="AJ31" s="264">
        <f t="shared" si="1"/>
        <v>0</v>
      </c>
      <c r="AK31" s="265">
        <f t="shared" si="2"/>
        <v>0</v>
      </c>
    </row>
    <row r="32" spans="1:37" ht="16.8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78">
        <f t="shared" si="0"/>
        <v>0</v>
      </c>
      <c r="AJ32" s="264">
        <f t="shared" si="1"/>
        <v>0</v>
      </c>
      <c r="AK32" s="265">
        <f t="shared" si="2"/>
        <v>0</v>
      </c>
    </row>
    <row r="33" spans="1:37" ht="16.8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78">
        <f t="shared" si="0"/>
        <v>0</v>
      </c>
      <c r="AJ33" s="264">
        <f t="shared" si="1"/>
        <v>0</v>
      </c>
      <c r="AK33" s="265">
        <f t="shared" si="2"/>
        <v>0</v>
      </c>
    </row>
    <row r="34" spans="1:37" ht="16.8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78">
        <f t="shared" si="0"/>
        <v>0</v>
      </c>
      <c r="AJ34" s="264">
        <f t="shared" si="1"/>
        <v>0</v>
      </c>
      <c r="AK34" s="265">
        <f t="shared" si="2"/>
        <v>0</v>
      </c>
    </row>
    <row r="35" spans="1:37" ht="16.8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78">
        <f t="shared" si="0"/>
        <v>0</v>
      </c>
      <c r="AJ35" s="264">
        <f t="shared" si="1"/>
        <v>0</v>
      </c>
      <c r="AK35" s="265">
        <f t="shared" si="2"/>
        <v>0</v>
      </c>
    </row>
    <row r="36" spans="1:37" ht="16.8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78">
        <f t="shared" si="0"/>
        <v>0</v>
      </c>
      <c r="AJ36" s="264">
        <f t="shared" si="1"/>
        <v>0</v>
      </c>
      <c r="AK36" s="265">
        <f t="shared" si="2"/>
        <v>0</v>
      </c>
    </row>
    <row r="37" spans="1:37" ht="16.8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78">
        <f t="shared" si="0"/>
        <v>0</v>
      </c>
      <c r="AJ37" s="264">
        <f t="shared" si="1"/>
        <v>0</v>
      </c>
      <c r="AK37" s="265">
        <f t="shared" si="2"/>
        <v>0</v>
      </c>
    </row>
    <row r="38" spans="1:37" ht="16.8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78">
        <f t="shared" si="0"/>
        <v>0</v>
      </c>
      <c r="AJ38" s="264">
        <f t="shared" si="1"/>
        <v>0</v>
      </c>
      <c r="AK38" s="265">
        <f t="shared" si="2"/>
        <v>0</v>
      </c>
    </row>
    <row r="39" spans="1:37" ht="16.8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78">
        <f t="shared" si="0"/>
        <v>0</v>
      </c>
      <c r="AJ39" s="264">
        <f t="shared" si="1"/>
        <v>0</v>
      </c>
      <c r="AK39" s="265">
        <f t="shared" si="2"/>
        <v>0</v>
      </c>
    </row>
    <row r="40" spans="1:37" ht="16.8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78">
        <f t="shared" si="0"/>
        <v>0</v>
      </c>
      <c r="AJ40" s="264">
        <f t="shared" si="1"/>
        <v>0</v>
      </c>
      <c r="AK40" s="265">
        <f t="shared" si="2"/>
        <v>0</v>
      </c>
    </row>
    <row r="41" spans="1:37" ht="16.8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78">
        <f t="shared" si="0"/>
        <v>0</v>
      </c>
      <c r="AJ41" s="264">
        <f t="shared" si="1"/>
        <v>0</v>
      </c>
      <c r="AK41" s="265">
        <f t="shared" si="2"/>
        <v>0</v>
      </c>
    </row>
    <row r="42" spans="1:37" ht="16.8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78">
        <f t="shared" si="0"/>
        <v>0</v>
      </c>
      <c r="AJ42" s="264">
        <f t="shared" si="1"/>
        <v>0</v>
      </c>
      <c r="AK42" s="265">
        <f t="shared" si="2"/>
        <v>0</v>
      </c>
    </row>
    <row r="43" spans="1:37" ht="16.8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78">
        <f t="shared" si="0"/>
        <v>0</v>
      </c>
      <c r="AJ43" s="264">
        <f t="shared" si="1"/>
        <v>0</v>
      </c>
      <c r="AK43" s="265">
        <f t="shared" si="2"/>
        <v>0</v>
      </c>
    </row>
    <row r="44" spans="1:37" ht="16.8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78">
        <f t="shared" si="0"/>
        <v>0</v>
      </c>
      <c r="AJ44" s="264">
        <f t="shared" si="1"/>
        <v>0</v>
      </c>
      <c r="AK44" s="265">
        <f t="shared" si="2"/>
        <v>0</v>
      </c>
    </row>
    <row r="45" spans="1:37" ht="16.8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78">
        <f t="shared" si="0"/>
        <v>0</v>
      </c>
      <c r="AJ45" s="264">
        <f t="shared" si="1"/>
        <v>0</v>
      </c>
      <c r="AK45" s="265">
        <f t="shared" si="2"/>
        <v>0</v>
      </c>
    </row>
    <row r="46" spans="1:37" ht="16.8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78">
        <f t="shared" si="0"/>
        <v>0</v>
      </c>
      <c r="AJ46" s="264">
        <f t="shared" si="1"/>
        <v>0</v>
      </c>
      <c r="AK46" s="265">
        <f t="shared" si="2"/>
        <v>0</v>
      </c>
    </row>
    <row r="47" spans="1:37" ht="16.8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78">
        <f t="shared" si="0"/>
        <v>0</v>
      </c>
      <c r="AJ47" s="264">
        <f t="shared" si="1"/>
        <v>0</v>
      </c>
      <c r="AK47" s="265">
        <f t="shared" si="2"/>
        <v>0</v>
      </c>
    </row>
    <row r="48" spans="1:37" ht="16.8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78">
        <f t="shared" si="0"/>
        <v>0</v>
      </c>
      <c r="AJ48" s="264">
        <f t="shared" si="1"/>
        <v>0</v>
      </c>
      <c r="AK48" s="265">
        <f t="shared" si="2"/>
        <v>0</v>
      </c>
    </row>
    <row r="49" spans="1:37" ht="16.8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78">
        <f t="shared" si="0"/>
        <v>0</v>
      </c>
      <c r="AJ49" s="264">
        <f t="shared" si="1"/>
        <v>0</v>
      </c>
      <c r="AK49" s="265">
        <f t="shared" si="2"/>
        <v>0</v>
      </c>
    </row>
    <row r="50" spans="1:37" ht="16.8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78">
        <f t="shared" si="0"/>
        <v>0</v>
      </c>
      <c r="AJ50" s="264">
        <f t="shared" si="1"/>
        <v>0</v>
      </c>
      <c r="AK50" s="265">
        <f t="shared" si="2"/>
        <v>0</v>
      </c>
    </row>
    <row r="51" spans="1:37" ht="16.8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78">
        <f t="shared" si="0"/>
        <v>0</v>
      </c>
      <c r="AJ51" s="264">
        <f t="shared" si="1"/>
        <v>0</v>
      </c>
      <c r="AK51" s="265">
        <f t="shared" si="2"/>
        <v>0</v>
      </c>
    </row>
    <row r="52" spans="1:37" ht="16.8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78">
        <f t="shared" si="0"/>
        <v>0</v>
      </c>
      <c r="AJ52" s="264">
        <f t="shared" si="1"/>
        <v>0</v>
      </c>
      <c r="AK52" s="265">
        <f t="shared" si="2"/>
        <v>0</v>
      </c>
    </row>
    <row r="53" spans="1:37" ht="16.8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78">
        <f t="shared" si="0"/>
        <v>0</v>
      </c>
      <c r="AJ53" s="264">
        <f t="shared" si="1"/>
        <v>0</v>
      </c>
      <c r="AK53" s="265">
        <f t="shared" si="2"/>
        <v>0</v>
      </c>
    </row>
    <row r="54" spans="1:37" ht="16.8" customHeight="1" x14ac:dyDescent="0.25">
      <c r="A54" s="4">
        <f>ปพ.5!A51</f>
        <v>0</v>
      </c>
      <c r="B54" s="5">
        <f>ปพ.5!B51</f>
        <v>0</v>
      </c>
      <c r="C54" s="71">
        <f>ปพ.5!D51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78">
        <f t="shared" si="0"/>
        <v>0</v>
      </c>
      <c r="AJ54" s="264">
        <f t="shared" si="1"/>
        <v>0</v>
      </c>
      <c r="AK54" s="265">
        <f t="shared" si="2"/>
        <v>0</v>
      </c>
    </row>
    <row r="55" spans="1:37" ht="16.8" customHeight="1" x14ac:dyDescent="0.25">
      <c r="A55" s="4">
        <f>ปพ.5!A52</f>
        <v>0</v>
      </c>
      <c r="B55" s="5">
        <f>ปพ.5!B52</f>
        <v>0</v>
      </c>
      <c r="C55" s="71">
        <f>ปพ.5!D52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8">
        <f t="shared" si="0"/>
        <v>0</v>
      </c>
      <c r="AJ55" s="264">
        <f t="shared" si="1"/>
        <v>0</v>
      </c>
      <c r="AK55" s="265">
        <f t="shared" si="2"/>
        <v>0</v>
      </c>
    </row>
    <row r="56" spans="1:37" ht="24.6" x14ac:dyDescent="0.25">
      <c r="A56" s="450"/>
      <c r="B56" s="451"/>
      <c r="C56" s="72" t="s">
        <v>122</v>
      </c>
      <c r="D56" s="73">
        <f t="shared" ref="D56:AH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73">
        <f t="shared" si="3"/>
        <v>0</v>
      </c>
      <c r="AH56" s="73">
        <f t="shared" si="3"/>
        <v>0</v>
      </c>
      <c r="AI56" s="454"/>
      <c r="AJ56" s="455"/>
      <c r="AK56" s="455"/>
    </row>
    <row r="57" spans="1:37" ht="24.6" x14ac:dyDescent="0.25">
      <c r="A57" s="452"/>
      <c r="B57" s="453"/>
      <c r="C57" s="76" t="s">
        <v>123</v>
      </c>
      <c r="D57" s="77">
        <f t="shared" ref="D57:AH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77">
        <f t="shared" si="4"/>
        <v>0</v>
      </c>
      <c r="AH57" s="77">
        <f t="shared" si="4"/>
        <v>0</v>
      </c>
      <c r="AI57" s="456"/>
      <c r="AJ57" s="457"/>
      <c r="AK57" s="457"/>
    </row>
    <row r="58" spans="1:37" ht="24.6" x14ac:dyDescent="0.25">
      <c r="A58" s="452"/>
      <c r="B58" s="453"/>
      <c r="C58" s="74" t="s">
        <v>121</v>
      </c>
      <c r="D58" s="75">
        <f t="shared" ref="D58:AH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75">
        <f t="shared" si="5"/>
        <v>0</v>
      </c>
      <c r="AH58" s="75">
        <f t="shared" si="5"/>
        <v>0</v>
      </c>
      <c r="AI58" s="456"/>
      <c r="AJ58" s="457"/>
      <c r="AK58" s="457"/>
    </row>
    <row r="59" spans="1:37" ht="24.6" x14ac:dyDescent="0.25">
      <c r="A59" s="69"/>
      <c r="B59" s="47"/>
      <c r="C59" s="48"/>
      <c r="D59" s="272" t="s">
        <v>140</v>
      </c>
      <c r="E59" s="272" t="s">
        <v>141</v>
      </c>
      <c r="F59" s="272" t="s">
        <v>142</v>
      </c>
      <c r="G59" s="272" t="s">
        <v>143</v>
      </c>
      <c r="H59" s="272" t="s">
        <v>144</v>
      </c>
      <c r="I59" s="46"/>
      <c r="J59" s="46"/>
      <c r="K59" s="46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</row>
    <row r="60" spans="1:37" ht="22.5" customHeight="1" x14ac:dyDescent="0.25">
      <c r="A60" s="8"/>
      <c r="B60" s="8"/>
      <c r="C60" s="8"/>
      <c r="D60" s="45">
        <f>COUNTIF(D9:AH9,"จ.")</f>
        <v>0</v>
      </c>
      <c r="E60" s="45">
        <f>COUNTIF(D9:AH9,"อ.")</f>
        <v>0</v>
      </c>
      <c r="F60" s="45">
        <f>COUNTIF(D9:AH9,"พ.")</f>
        <v>0</v>
      </c>
      <c r="G60" s="45">
        <f>COUNTIF(D9:AH9,"พฤ.")</f>
        <v>0</v>
      </c>
      <c r="H60" s="45">
        <f>COUNTIF(D9:AH9,"ศ.")</f>
        <v>0</v>
      </c>
      <c r="I60" s="273">
        <f>SUM(D60:H60)</f>
        <v>0</v>
      </c>
      <c r="J60" s="45"/>
      <c r="K60" s="45"/>
      <c r="AE60" s="458"/>
      <c r="AF60" s="458"/>
      <c r="AG60" s="458"/>
      <c r="AH60" s="458"/>
      <c r="AI60" s="458"/>
      <c r="AJ60" s="458"/>
      <c r="AK60" s="458"/>
    </row>
    <row r="61" spans="1:37" ht="22.5" customHeight="1" x14ac:dyDescent="0.25">
      <c r="A61" s="8"/>
      <c r="B61" s="8"/>
      <c r="C61" s="8"/>
      <c r="D61" s="45"/>
      <c r="E61" s="45"/>
      <c r="F61" s="45"/>
      <c r="G61" s="45"/>
      <c r="H61" s="45"/>
      <c r="I61" s="45"/>
      <c r="J61" s="45"/>
      <c r="K61" s="45"/>
      <c r="AE61" s="447"/>
      <c r="AF61" s="447"/>
      <c r="AG61" s="447"/>
      <c r="AH61" s="447"/>
      <c r="AI61" s="447"/>
      <c r="AJ61" s="447"/>
      <c r="AK61" s="447"/>
    </row>
    <row r="62" spans="1:37" ht="22.5" customHeight="1" x14ac:dyDescent="0.25">
      <c r="A62" s="8"/>
      <c r="B62" s="8"/>
      <c r="C62" s="8"/>
      <c r="D62" s="45"/>
      <c r="E62" s="45"/>
      <c r="F62" s="45"/>
      <c r="G62" s="45"/>
      <c r="H62" s="45"/>
      <c r="I62" s="45"/>
      <c r="J62" s="45"/>
      <c r="K62" s="45"/>
      <c r="AE62" s="447"/>
      <c r="AF62" s="447"/>
      <c r="AG62" s="447"/>
      <c r="AH62" s="447"/>
      <c r="AI62" s="447"/>
      <c r="AJ62" s="447"/>
      <c r="AK62" s="447"/>
    </row>
    <row r="63" spans="1:37" ht="27" x14ac:dyDescent="0.25">
      <c r="A63" s="8"/>
      <c r="B63" s="8"/>
      <c r="C63" s="8"/>
      <c r="D63" s="45"/>
      <c r="E63" s="45"/>
      <c r="F63" s="45"/>
      <c r="G63" s="45"/>
      <c r="H63" s="45"/>
      <c r="I63" s="45"/>
      <c r="J63" s="45"/>
      <c r="K63" s="45"/>
    </row>
    <row r="64" spans="1:37" ht="27" x14ac:dyDescent="0.25">
      <c r="A64" s="8"/>
      <c r="B64" s="8"/>
      <c r="C64" s="8"/>
      <c r="D64" s="45"/>
      <c r="E64" s="45"/>
      <c r="F64" s="45"/>
      <c r="G64" s="45"/>
      <c r="H64" s="45"/>
      <c r="I64" s="45"/>
      <c r="J64" s="45"/>
      <c r="K64" s="45"/>
    </row>
    <row r="65" spans="1:11" ht="27" x14ac:dyDescent="0.25">
      <c r="A65" s="8"/>
      <c r="B65" s="8"/>
      <c r="C65" s="8"/>
      <c r="D65" s="45"/>
      <c r="E65" s="45"/>
      <c r="F65" s="45"/>
      <c r="G65" s="45"/>
      <c r="H65" s="45"/>
      <c r="I65" s="45"/>
      <c r="J65" s="45"/>
      <c r="K65" s="45"/>
    </row>
    <row r="66" spans="1:11" ht="27" x14ac:dyDescent="0.25">
      <c r="A66" s="8"/>
      <c r="B66" s="8"/>
      <c r="C66" s="8"/>
      <c r="D66" s="45"/>
      <c r="E66" s="45"/>
      <c r="F66" s="45"/>
      <c r="G66" s="45"/>
      <c r="H66" s="45"/>
      <c r="I66" s="45"/>
      <c r="J66" s="45"/>
      <c r="K66" s="45"/>
    </row>
    <row r="67" spans="1:11" ht="27" x14ac:dyDescent="0.25">
      <c r="A67" s="8"/>
      <c r="B67" s="8"/>
      <c r="C67" s="8"/>
      <c r="D67" s="45"/>
      <c r="E67" s="45"/>
      <c r="F67" s="45"/>
      <c r="G67" s="45"/>
      <c r="H67" s="45"/>
      <c r="I67" s="45"/>
      <c r="J67" s="45"/>
      <c r="K67" s="45"/>
    </row>
    <row r="68" spans="1:11" ht="27" x14ac:dyDescent="0.25">
      <c r="A68" s="8"/>
      <c r="B68" s="8"/>
      <c r="C68" s="8"/>
      <c r="D68" s="45"/>
      <c r="E68" s="45"/>
      <c r="F68" s="45"/>
      <c r="G68" s="45"/>
      <c r="H68" s="45"/>
      <c r="I68" s="45"/>
      <c r="J68" s="45"/>
      <c r="K68" s="45"/>
    </row>
    <row r="69" spans="1:11" ht="27" x14ac:dyDescent="0.25">
      <c r="A69" s="8"/>
      <c r="B69" s="8"/>
      <c r="C69" s="8"/>
      <c r="D69" s="45"/>
      <c r="E69" s="45"/>
      <c r="F69" s="45"/>
      <c r="G69" s="45"/>
      <c r="H69" s="45"/>
      <c r="I69" s="45"/>
      <c r="J69" s="45"/>
      <c r="K69" s="45"/>
    </row>
    <row r="70" spans="1:11" ht="27" x14ac:dyDescent="0.25">
      <c r="A70" s="8"/>
      <c r="B70" s="8"/>
      <c r="C70" s="8"/>
      <c r="D70" s="45"/>
      <c r="E70" s="45"/>
      <c r="F70" s="45"/>
      <c r="G70" s="45"/>
      <c r="H70" s="45"/>
      <c r="I70" s="45"/>
      <c r="J70" s="45"/>
      <c r="K70" s="45"/>
    </row>
    <row r="71" spans="1:11" ht="27" x14ac:dyDescent="0.25">
      <c r="A71" s="8"/>
      <c r="B71" s="8"/>
      <c r="C71" s="8"/>
      <c r="D71" s="45"/>
      <c r="E71" s="45"/>
      <c r="F71" s="45"/>
      <c r="G71" s="45"/>
      <c r="H71" s="45"/>
      <c r="I71" s="45"/>
      <c r="J71" s="45"/>
      <c r="K71" s="45"/>
    </row>
    <row r="72" spans="1:11" ht="27" x14ac:dyDescent="0.25">
      <c r="A72" s="8"/>
      <c r="B72" s="8"/>
      <c r="C72" s="8"/>
      <c r="D72" s="45"/>
      <c r="E72" s="45"/>
      <c r="F72" s="45"/>
      <c r="G72" s="45"/>
      <c r="H72" s="45"/>
      <c r="I72" s="45"/>
      <c r="J72" s="45"/>
      <c r="K72" s="45"/>
    </row>
  </sheetData>
  <sheetProtection algorithmName="SHA-512" hashValue="UR4I0ejcVK48FMgsju++tO/LSNrWu/U30G23K1/e/+eqTkNDigBlFvFTVnF3aznc2mT3Vp/A8yYZc1ygf5nq8Q==" saltValue="X87uFplWTYFHb699lgTkVQ==" spinCount="100000" sheet="1" objects="1" scenarios="1"/>
  <dataConsolidate/>
  <mergeCells count="23"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</mergeCells>
  <conditionalFormatting sqref="D10:AH55">
    <cfRule type="containsText" dxfId="23" priority="1" operator="containsText" text="ลา">
      <formula>NOT(ISERROR(SEARCH("ลา",D10)))</formula>
    </cfRule>
    <cfRule type="containsText" dxfId="22" priority="2" operator="containsText" text="ขาด">
      <formula>NOT(ISERROR(SEARCH("ขาด",D10)))</formula>
    </cfRule>
    <cfRule type="containsText" dxfId="21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9:AH9" xr:uid="{00000000-0002-0000-0A00-000000000000}">
      <formula1>"จ.,อ.,พ.,พฤ.,ศ."</formula1>
    </dataValidation>
    <dataValidation type="list" allowBlank="1" showInputMessage="1" showErrorMessage="1" sqref="D10:AH55" xr:uid="{00000000-0002-0000-0A00-000001000000}">
      <formula1>"ขาด,ลา,มา"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72"/>
  <sheetViews>
    <sheetView showZeros="0" view="pageBreakPreview" zoomScaleNormal="100" zoomScaleSheetLayoutView="100" workbookViewId="0">
      <selection activeCell="D9" sqref="D9:S51"/>
    </sheetView>
  </sheetViews>
  <sheetFormatPr defaultColWidth="9" defaultRowHeight="21" x14ac:dyDescent="0.25"/>
  <cols>
    <col min="1" max="1" width="4.69921875" style="50" customWidth="1"/>
    <col min="2" max="2" width="10" style="50" customWidth="1"/>
    <col min="3" max="3" width="25.69921875" style="50" customWidth="1"/>
    <col min="4" max="33" width="4" style="68" customWidth="1"/>
    <col min="34" max="34" width="4.69921875" style="68" customWidth="1"/>
    <col min="35" max="36" width="4.69921875" style="51" customWidth="1"/>
    <col min="37" max="16384" width="9" style="50"/>
  </cols>
  <sheetData>
    <row r="1" spans="1:37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93"/>
    </row>
    <row r="2" spans="1:37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94"/>
    </row>
    <row r="3" spans="1:37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94"/>
    </row>
    <row r="4" spans="1:37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79"/>
      <c r="AC4" s="479"/>
      <c r="AD4" s="479"/>
      <c r="AE4" s="479"/>
      <c r="AF4" s="479"/>
      <c r="AG4" s="479"/>
      <c r="AH4" s="479"/>
      <c r="AI4" s="479"/>
      <c r="AJ4" s="479"/>
      <c r="AK4" s="95"/>
    </row>
    <row r="5" spans="1:37" ht="14.25" customHeight="1" x14ac:dyDescent="0.25">
      <c r="A5" s="459" t="s">
        <v>45</v>
      </c>
      <c r="B5" s="462" t="s">
        <v>49</v>
      </c>
      <c r="C5" s="465" t="s">
        <v>51</v>
      </c>
      <c r="D5" s="470" t="s">
        <v>124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">
        <v>124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6"/>
    </row>
    <row r="6" spans="1:37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7"/>
    </row>
    <row r="7" spans="1:37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8"/>
    </row>
    <row r="8" spans="1:37" ht="18.75" customHeight="1" x14ac:dyDescent="0.25">
      <c r="A8" s="460"/>
      <c r="B8" s="463"/>
      <c r="C8" s="466"/>
      <c r="D8" s="43">
        <v>1</v>
      </c>
      <c r="E8" s="44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9">
        <v>9</v>
      </c>
      <c r="M8" s="43">
        <v>10</v>
      </c>
      <c r="N8" s="44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9">
        <v>18</v>
      </c>
      <c r="V8" s="43">
        <v>19</v>
      </c>
      <c r="W8" s="44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9">
        <v>27</v>
      </c>
      <c r="AE8" s="43">
        <v>28</v>
      </c>
      <c r="AF8" s="44">
        <v>29</v>
      </c>
      <c r="AG8" s="43">
        <v>30</v>
      </c>
      <c r="AH8" s="448" t="s">
        <v>122</v>
      </c>
      <c r="AI8" s="448" t="s">
        <v>123</v>
      </c>
      <c r="AJ8" s="448" t="s">
        <v>121</v>
      </c>
    </row>
    <row r="9" spans="1:37" ht="18.75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449"/>
      <c r="AI9" s="449"/>
      <c r="AJ9" s="449"/>
    </row>
    <row r="10" spans="1:37" ht="17.25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78">
        <f t="shared" ref="AH10:AH55" si="0">COUNTIF(D10:AG10,"ขาด")</f>
        <v>0</v>
      </c>
      <c r="AI10" s="264">
        <f t="shared" ref="AI10:AI55" si="1">COUNTIF(D10:AG10,"ลา")</f>
        <v>0</v>
      </c>
      <c r="AJ10" s="265">
        <f t="shared" ref="AJ10:AJ55" si="2">COUNTIF(D10:AG10,"มา")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78">
        <f t="shared" si="0"/>
        <v>0</v>
      </c>
      <c r="AI11" s="264">
        <f t="shared" si="1"/>
        <v>0</v>
      </c>
      <c r="AJ11" s="265">
        <f t="shared" si="2"/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78">
        <f t="shared" si="0"/>
        <v>0</v>
      </c>
      <c r="AI12" s="264">
        <f t="shared" si="1"/>
        <v>0</v>
      </c>
      <c r="AJ12" s="265">
        <f t="shared" si="2"/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78">
        <f t="shared" si="0"/>
        <v>0</v>
      </c>
      <c r="AI13" s="264">
        <f t="shared" si="1"/>
        <v>0</v>
      </c>
      <c r="AJ13" s="265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78">
        <f t="shared" si="0"/>
        <v>0</v>
      </c>
      <c r="AI14" s="264">
        <f t="shared" si="1"/>
        <v>0</v>
      </c>
      <c r="AJ14" s="265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78">
        <f t="shared" si="0"/>
        <v>0</v>
      </c>
      <c r="AI15" s="264">
        <f t="shared" si="1"/>
        <v>0</v>
      </c>
      <c r="AJ15" s="265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78">
        <f t="shared" si="0"/>
        <v>0</v>
      </c>
      <c r="AI16" s="264">
        <f t="shared" si="1"/>
        <v>0</v>
      </c>
      <c r="AJ16" s="265">
        <f t="shared" si="2"/>
        <v>0</v>
      </c>
    </row>
    <row r="17" spans="1:36" ht="17.25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78">
        <f t="shared" si="0"/>
        <v>0</v>
      </c>
      <c r="AI17" s="264">
        <f t="shared" si="1"/>
        <v>0</v>
      </c>
      <c r="AJ17" s="265">
        <f t="shared" si="2"/>
        <v>0</v>
      </c>
    </row>
    <row r="18" spans="1:36" ht="17.25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78">
        <f t="shared" si="0"/>
        <v>0</v>
      </c>
      <c r="AI18" s="264">
        <f t="shared" si="1"/>
        <v>0</v>
      </c>
      <c r="AJ18" s="265">
        <f t="shared" si="2"/>
        <v>0</v>
      </c>
    </row>
    <row r="19" spans="1:36" ht="17.25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78">
        <f t="shared" si="0"/>
        <v>0</v>
      </c>
      <c r="AI19" s="264">
        <f t="shared" si="1"/>
        <v>0</v>
      </c>
      <c r="AJ19" s="265">
        <f t="shared" si="2"/>
        <v>0</v>
      </c>
    </row>
    <row r="20" spans="1:36" ht="17.25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78">
        <f t="shared" si="0"/>
        <v>0</v>
      </c>
      <c r="AI20" s="264">
        <f t="shared" si="1"/>
        <v>0</v>
      </c>
      <c r="AJ20" s="265">
        <f t="shared" si="2"/>
        <v>0</v>
      </c>
    </row>
    <row r="21" spans="1:36" ht="17.25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78">
        <f t="shared" si="0"/>
        <v>0</v>
      </c>
      <c r="AI21" s="264">
        <f t="shared" si="1"/>
        <v>0</v>
      </c>
      <c r="AJ21" s="265">
        <f t="shared" si="2"/>
        <v>0</v>
      </c>
    </row>
    <row r="22" spans="1:36" ht="17.25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78">
        <f t="shared" si="0"/>
        <v>0</v>
      </c>
      <c r="AI22" s="264">
        <f t="shared" si="1"/>
        <v>0</v>
      </c>
      <c r="AJ22" s="265">
        <f t="shared" si="2"/>
        <v>0</v>
      </c>
    </row>
    <row r="23" spans="1:36" ht="17.25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78">
        <f t="shared" si="0"/>
        <v>0</v>
      </c>
      <c r="AI23" s="264">
        <f t="shared" si="1"/>
        <v>0</v>
      </c>
      <c r="AJ23" s="265">
        <f t="shared" si="2"/>
        <v>0</v>
      </c>
    </row>
    <row r="24" spans="1:36" ht="17.25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78">
        <f t="shared" si="0"/>
        <v>0</v>
      </c>
      <c r="AI24" s="264">
        <f t="shared" si="1"/>
        <v>0</v>
      </c>
      <c r="AJ24" s="265">
        <f t="shared" si="2"/>
        <v>0</v>
      </c>
    </row>
    <row r="25" spans="1:36" ht="17.25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78">
        <f t="shared" si="0"/>
        <v>0</v>
      </c>
      <c r="AI25" s="264">
        <f t="shared" si="1"/>
        <v>0</v>
      </c>
      <c r="AJ25" s="265">
        <f t="shared" si="2"/>
        <v>0</v>
      </c>
    </row>
    <row r="26" spans="1:36" ht="17.25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78">
        <f t="shared" si="0"/>
        <v>0</v>
      </c>
      <c r="AI26" s="264">
        <f t="shared" si="1"/>
        <v>0</v>
      </c>
      <c r="AJ26" s="265">
        <f t="shared" si="2"/>
        <v>0</v>
      </c>
    </row>
    <row r="27" spans="1:36" ht="17.25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78">
        <f t="shared" si="0"/>
        <v>0</v>
      </c>
      <c r="AI27" s="264">
        <f t="shared" si="1"/>
        <v>0</v>
      </c>
      <c r="AJ27" s="265">
        <f t="shared" si="2"/>
        <v>0</v>
      </c>
    </row>
    <row r="28" spans="1:36" ht="17.25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78">
        <f t="shared" si="0"/>
        <v>0</v>
      </c>
      <c r="AI28" s="264">
        <f t="shared" si="1"/>
        <v>0</v>
      </c>
      <c r="AJ28" s="265">
        <f t="shared" si="2"/>
        <v>0</v>
      </c>
    </row>
    <row r="29" spans="1:36" ht="17.25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78">
        <f t="shared" si="0"/>
        <v>0</v>
      </c>
      <c r="AI29" s="264">
        <f t="shared" si="1"/>
        <v>0</v>
      </c>
      <c r="AJ29" s="265">
        <f t="shared" si="2"/>
        <v>0</v>
      </c>
    </row>
    <row r="30" spans="1:36" ht="17.25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78">
        <f t="shared" si="0"/>
        <v>0</v>
      </c>
      <c r="AI30" s="264">
        <f t="shared" si="1"/>
        <v>0</v>
      </c>
      <c r="AJ30" s="265">
        <f t="shared" si="2"/>
        <v>0</v>
      </c>
    </row>
    <row r="31" spans="1:36" ht="17.25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78">
        <f t="shared" si="0"/>
        <v>0</v>
      </c>
      <c r="AI31" s="264">
        <f t="shared" si="1"/>
        <v>0</v>
      </c>
      <c r="AJ31" s="265">
        <f t="shared" si="2"/>
        <v>0</v>
      </c>
    </row>
    <row r="32" spans="1:36" ht="17.25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78">
        <f t="shared" si="0"/>
        <v>0</v>
      </c>
      <c r="AI32" s="264">
        <f t="shared" si="1"/>
        <v>0</v>
      </c>
      <c r="AJ32" s="265">
        <f t="shared" si="2"/>
        <v>0</v>
      </c>
    </row>
    <row r="33" spans="1:36" ht="17.25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78">
        <f t="shared" si="0"/>
        <v>0</v>
      </c>
      <c r="AI33" s="264">
        <f t="shared" si="1"/>
        <v>0</v>
      </c>
      <c r="AJ33" s="265">
        <f t="shared" si="2"/>
        <v>0</v>
      </c>
    </row>
    <row r="34" spans="1:36" ht="17.25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78">
        <f t="shared" si="0"/>
        <v>0</v>
      </c>
      <c r="AI34" s="264">
        <f t="shared" si="1"/>
        <v>0</v>
      </c>
      <c r="AJ34" s="265">
        <f t="shared" si="2"/>
        <v>0</v>
      </c>
    </row>
    <row r="35" spans="1:36" ht="17.25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78">
        <f t="shared" si="0"/>
        <v>0</v>
      </c>
      <c r="AI35" s="264">
        <f t="shared" si="1"/>
        <v>0</v>
      </c>
      <c r="AJ35" s="265">
        <f t="shared" si="2"/>
        <v>0</v>
      </c>
    </row>
    <row r="36" spans="1:36" ht="17.25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78">
        <f t="shared" si="0"/>
        <v>0</v>
      </c>
      <c r="AI36" s="264">
        <f t="shared" si="1"/>
        <v>0</v>
      </c>
      <c r="AJ36" s="265">
        <f t="shared" si="2"/>
        <v>0</v>
      </c>
    </row>
    <row r="37" spans="1:36" ht="17.25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78">
        <f t="shared" si="0"/>
        <v>0</v>
      </c>
      <c r="AI37" s="264">
        <f t="shared" si="1"/>
        <v>0</v>
      </c>
      <c r="AJ37" s="265">
        <f t="shared" si="2"/>
        <v>0</v>
      </c>
    </row>
    <row r="38" spans="1:36" ht="17.25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78">
        <f t="shared" si="0"/>
        <v>0</v>
      </c>
      <c r="AI38" s="264">
        <f t="shared" si="1"/>
        <v>0</v>
      </c>
      <c r="AJ38" s="265">
        <f t="shared" si="2"/>
        <v>0</v>
      </c>
    </row>
    <row r="39" spans="1:36" ht="17.25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78">
        <f t="shared" si="0"/>
        <v>0</v>
      </c>
      <c r="AI39" s="264">
        <f t="shared" si="1"/>
        <v>0</v>
      </c>
      <c r="AJ39" s="265">
        <f t="shared" si="2"/>
        <v>0</v>
      </c>
    </row>
    <row r="40" spans="1:36" ht="17.25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78">
        <f t="shared" si="0"/>
        <v>0</v>
      </c>
      <c r="AI40" s="264">
        <f t="shared" si="1"/>
        <v>0</v>
      </c>
      <c r="AJ40" s="265">
        <f t="shared" si="2"/>
        <v>0</v>
      </c>
    </row>
    <row r="41" spans="1:36" ht="17.25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78">
        <f t="shared" si="0"/>
        <v>0</v>
      </c>
      <c r="AI41" s="264">
        <f t="shared" si="1"/>
        <v>0</v>
      </c>
      <c r="AJ41" s="265">
        <f t="shared" si="2"/>
        <v>0</v>
      </c>
    </row>
    <row r="42" spans="1:36" ht="17.25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78">
        <f t="shared" si="0"/>
        <v>0</v>
      </c>
      <c r="AI42" s="264">
        <f t="shared" si="1"/>
        <v>0</v>
      </c>
      <c r="AJ42" s="265">
        <f t="shared" si="2"/>
        <v>0</v>
      </c>
    </row>
    <row r="43" spans="1:36" ht="17.25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78">
        <f t="shared" si="0"/>
        <v>0</v>
      </c>
      <c r="AI43" s="264">
        <f t="shared" si="1"/>
        <v>0</v>
      </c>
      <c r="AJ43" s="265">
        <f t="shared" si="2"/>
        <v>0</v>
      </c>
    </row>
    <row r="44" spans="1:36" ht="17.25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78">
        <f t="shared" si="0"/>
        <v>0</v>
      </c>
      <c r="AI44" s="264">
        <f t="shared" si="1"/>
        <v>0</v>
      </c>
      <c r="AJ44" s="265">
        <f t="shared" si="2"/>
        <v>0</v>
      </c>
    </row>
    <row r="45" spans="1:36" ht="17.25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78">
        <f t="shared" si="0"/>
        <v>0</v>
      </c>
      <c r="AI45" s="264">
        <f t="shared" si="1"/>
        <v>0</v>
      </c>
      <c r="AJ45" s="265">
        <f t="shared" si="2"/>
        <v>0</v>
      </c>
    </row>
    <row r="46" spans="1:36" ht="17.25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78">
        <f t="shared" si="0"/>
        <v>0</v>
      </c>
      <c r="AI46" s="264">
        <f t="shared" si="1"/>
        <v>0</v>
      </c>
      <c r="AJ46" s="265">
        <f t="shared" si="2"/>
        <v>0</v>
      </c>
    </row>
    <row r="47" spans="1:36" ht="17.25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78">
        <f t="shared" si="0"/>
        <v>0</v>
      </c>
      <c r="AI47" s="264">
        <f t="shared" si="1"/>
        <v>0</v>
      </c>
      <c r="AJ47" s="265">
        <f t="shared" si="2"/>
        <v>0</v>
      </c>
    </row>
    <row r="48" spans="1:36" ht="17.25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78">
        <f t="shared" si="0"/>
        <v>0</v>
      </c>
      <c r="AI48" s="264">
        <f t="shared" si="1"/>
        <v>0</v>
      </c>
      <c r="AJ48" s="265">
        <f t="shared" si="2"/>
        <v>0</v>
      </c>
    </row>
    <row r="49" spans="1:36" ht="17.25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78">
        <f t="shared" si="0"/>
        <v>0</v>
      </c>
      <c r="AI49" s="264">
        <f t="shared" si="1"/>
        <v>0</v>
      </c>
      <c r="AJ49" s="265">
        <f t="shared" si="2"/>
        <v>0</v>
      </c>
    </row>
    <row r="50" spans="1:36" ht="17.25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78">
        <f t="shared" si="0"/>
        <v>0</v>
      </c>
      <c r="AI50" s="264">
        <f t="shared" si="1"/>
        <v>0</v>
      </c>
      <c r="AJ50" s="265">
        <f t="shared" si="2"/>
        <v>0</v>
      </c>
    </row>
    <row r="51" spans="1:36" ht="17.25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78">
        <f t="shared" si="0"/>
        <v>0</v>
      </c>
      <c r="AI51" s="264">
        <f t="shared" si="1"/>
        <v>0</v>
      </c>
      <c r="AJ51" s="265">
        <f t="shared" si="2"/>
        <v>0</v>
      </c>
    </row>
    <row r="52" spans="1:36" ht="17.25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78">
        <f t="shared" si="0"/>
        <v>0</v>
      </c>
      <c r="AI52" s="264">
        <f t="shared" si="1"/>
        <v>0</v>
      </c>
      <c r="AJ52" s="265">
        <f t="shared" si="2"/>
        <v>0</v>
      </c>
    </row>
    <row r="53" spans="1:36" ht="17.25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78">
        <f t="shared" si="0"/>
        <v>0</v>
      </c>
      <c r="AI53" s="264">
        <f t="shared" si="1"/>
        <v>0</v>
      </c>
      <c r="AJ53" s="265">
        <f t="shared" si="2"/>
        <v>0</v>
      </c>
    </row>
    <row r="54" spans="1:36" ht="17.25" customHeight="1" x14ac:dyDescent="0.25">
      <c r="A54" s="4">
        <f>ปพ.5!A51</f>
        <v>0</v>
      </c>
      <c r="B54" s="5">
        <f>ปพ.5!B51</f>
        <v>0</v>
      </c>
      <c r="C54" s="71">
        <f>ปพ.5!D51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78">
        <f t="shared" si="0"/>
        <v>0</v>
      </c>
      <c r="AI54" s="264">
        <f t="shared" si="1"/>
        <v>0</v>
      </c>
      <c r="AJ54" s="265">
        <f t="shared" si="2"/>
        <v>0</v>
      </c>
    </row>
    <row r="55" spans="1:36" ht="17.25" customHeight="1" x14ac:dyDescent="0.25">
      <c r="A55" s="4">
        <f>ปพ.5!A52</f>
        <v>0</v>
      </c>
      <c r="B55" s="5">
        <f>ปพ.5!B52</f>
        <v>0</v>
      </c>
      <c r="C55" s="71">
        <f>ปพ.5!D52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78">
        <f t="shared" si="0"/>
        <v>0</v>
      </c>
      <c r="AI55" s="264">
        <f t="shared" si="1"/>
        <v>0</v>
      </c>
      <c r="AJ55" s="265">
        <f t="shared" si="2"/>
        <v>0</v>
      </c>
    </row>
    <row r="56" spans="1:36" ht="24.6" x14ac:dyDescent="0.25">
      <c r="A56" s="450"/>
      <c r="B56" s="451"/>
      <c r="C56" s="72" t="s">
        <v>122</v>
      </c>
      <c r="D56" s="73">
        <f t="shared" ref="D56:AG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73">
        <f t="shared" si="3"/>
        <v>0</v>
      </c>
      <c r="AH56" s="454"/>
      <c r="AI56" s="455"/>
      <c r="AJ56" s="455"/>
    </row>
    <row r="57" spans="1:36" ht="24.6" x14ac:dyDescent="0.25">
      <c r="A57" s="452"/>
      <c r="B57" s="453"/>
      <c r="C57" s="76" t="s">
        <v>123</v>
      </c>
      <c r="D57" s="77">
        <f t="shared" ref="D57:AG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77">
        <f t="shared" si="4"/>
        <v>0</v>
      </c>
      <c r="AH57" s="456"/>
      <c r="AI57" s="457"/>
      <c r="AJ57" s="457"/>
    </row>
    <row r="58" spans="1:36" ht="24.6" x14ac:dyDescent="0.25">
      <c r="A58" s="452"/>
      <c r="B58" s="453"/>
      <c r="C58" s="74" t="s">
        <v>121</v>
      </c>
      <c r="D58" s="75">
        <f t="shared" ref="D58:AG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75">
        <f t="shared" si="5"/>
        <v>0</v>
      </c>
      <c r="AH58" s="456"/>
      <c r="AI58" s="457"/>
      <c r="AJ58" s="457"/>
    </row>
    <row r="59" spans="1:36" ht="24.6" x14ac:dyDescent="0.25">
      <c r="A59" s="69"/>
      <c r="B59" s="47"/>
      <c r="C59" s="48"/>
      <c r="D59" s="272" t="s">
        <v>140</v>
      </c>
      <c r="E59" s="272" t="s">
        <v>141</v>
      </c>
      <c r="F59" s="272" t="s">
        <v>142</v>
      </c>
      <c r="G59" s="272" t="s">
        <v>143</v>
      </c>
      <c r="H59" s="272" t="s">
        <v>144</v>
      </c>
      <c r="I59" s="46"/>
      <c r="J59" s="46"/>
      <c r="K59" s="46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</row>
    <row r="60" spans="1:36" ht="22.5" customHeight="1" x14ac:dyDescent="0.25">
      <c r="A60" s="8"/>
      <c r="B60" s="8"/>
      <c r="C60" s="8"/>
      <c r="D60" s="45">
        <f>COUNTIF(D9:AG9,"จ.")</f>
        <v>0</v>
      </c>
      <c r="E60" s="45">
        <f>COUNTIF(D9:AG9,"อ.")</f>
        <v>0</v>
      </c>
      <c r="F60" s="45">
        <f>COUNTIF(D9:AG9,"พ.")</f>
        <v>0</v>
      </c>
      <c r="G60" s="45">
        <f>COUNTIF(D9:AG9,"พฤ.")</f>
        <v>0</v>
      </c>
      <c r="H60" s="45">
        <f>COUNTIF(D9:AG9,"ศ.")</f>
        <v>0</v>
      </c>
      <c r="I60" s="273">
        <f>SUM(D60:H60)</f>
        <v>0</v>
      </c>
      <c r="J60" s="45"/>
      <c r="K60" s="45"/>
      <c r="AE60" s="458"/>
      <c r="AF60" s="458"/>
      <c r="AG60" s="458"/>
      <c r="AH60" s="458"/>
      <c r="AI60" s="458"/>
      <c r="AJ60" s="458"/>
    </row>
    <row r="61" spans="1:36" ht="22.5" customHeight="1" x14ac:dyDescent="0.25">
      <c r="A61" s="8"/>
      <c r="B61" s="8"/>
      <c r="C61" s="8"/>
      <c r="D61" s="45"/>
      <c r="E61" s="45"/>
      <c r="F61" s="45"/>
      <c r="G61" s="45"/>
      <c r="H61" s="45"/>
      <c r="I61" s="45"/>
      <c r="J61" s="45"/>
      <c r="K61" s="45"/>
      <c r="AE61" s="447"/>
      <c r="AF61" s="447"/>
      <c r="AG61" s="447"/>
      <c r="AH61" s="447"/>
      <c r="AI61" s="447"/>
      <c r="AJ61" s="447"/>
    </row>
    <row r="62" spans="1:36" ht="22.5" customHeight="1" x14ac:dyDescent="0.25">
      <c r="A62" s="8"/>
      <c r="B62" s="8"/>
      <c r="C62" s="8"/>
      <c r="D62" s="45"/>
      <c r="E62" s="45"/>
      <c r="F62" s="45"/>
      <c r="G62" s="45"/>
      <c r="H62" s="45"/>
      <c r="I62" s="45"/>
      <c r="J62" s="45"/>
      <c r="K62" s="45"/>
      <c r="AE62" s="447"/>
      <c r="AF62" s="447"/>
      <c r="AG62" s="447"/>
      <c r="AH62" s="447"/>
      <c r="AI62" s="447"/>
      <c r="AJ62" s="447"/>
    </row>
    <row r="63" spans="1:36" ht="27" x14ac:dyDescent="0.25">
      <c r="A63" s="8"/>
      <c r="B63" s="8"/>
      <c r="C63" s="8"/>
      <c r="D63" s="45"/>
      <c r="E63" s="45"/>
      <c r="F63" s="45"/>
      <c r="G63" s="45"/>
      <c r="H63" s="45"/>
      <c r="I63" s="45"/>
      <c r="J63" s="45"/>
      <c r="K63" s="45"/>
    </row>
    <row r="64" spans="1:36" ht="27" x14ac:dyDescent="0.25">
      <c r="A64" s="8"/>
      <c r="B64" s="8"/>
      <c r="C64" s="8"/>
      <c r="D64" s="45"/>
      <c r="E64" s="45"/>
      <c r="F64" s="45"/>
      <c r="G64" s="45"/>
      <c r="H64" s="45"/>
      <c r="I64" s="45"/>
      <c r="J64" s="45"/>
      <c r="K64" s="45"/>
    </row>
    <row r="65" spans="1:11" ht="27" x14ac:dyDescent="0.25">
      <c r="A65" s="8"/>
      <c r="B65" s="8"/>
      <c r="C65" s="8"/>
      <c r="D65" s="45"/>
      <c r="E65" s="45"/>
      <c r="F65" s="45"/>
      <c r="G65" s="45"/>
      <c r="H65" s="45"/>
      <c r="I65" s="45"/>
      <c r="J65" s="45"/>
      <c r="K65" s="45"/>
    </row>
    <row r="66" spans="1:11" ht="27" x14ac:dyDescent="0.25">
      <c r="A66" s="8"/>
      <c r="B66" s="8"/>
      <c r="C66" s="8"/>
      <c r="D66" s="45"/>
      <c r="E66" s="45"/>
      <c r="F66" s="45"/>
      <c r="G66" s="45"/>
      <c r="H66" s="45"/>
      <c r="I66" s="45"/>
      <c r="J66" s="45"/>
      <c r="K66" s="45"/>
    </row>
    <row r="67" spans="1:11" ht="27" x14ac:dyDescent="0.25">
      <c r="A67" s="8"/>
      <c r="B67" s="8"/>
      <c r="C67" s="8"/>
      <c r="D67" s="45"/>
      <c r="E67" s="45"/>
      <c r="F67" s="45"/>
      <c r="G67" s="45"/>
      <c r="H67" s="45"/>
      <c r="I67" s="45"/>
      <c r="J67" s="45"/>
      <c r="K67" s="45"/>
    </row>
    <row r="68" spans="1:11" ht="27" x14ac:dyDescent="0.25">
      <c r="A68" s="8"/>
      <c r="B68" s="8"/>
      <c r="C68" s="8"/>
      <c r="D68" s="45"/>
      <c r="E68" s="45"/>
      <c r="F68" s="45"/>
      <c r="G68" s="45"/>
      <c r="H68" s="45"/>
      <c r="I68" s="45"/>
      <c r="J68" s="45"/>
      <c r="K68" s="45"/>
    </row>
    <row r="69" spans="1:11" ht="27" x14ac:dyDescent="0.25">
      <c r="A69" s="8"/>
      <c r="B69" s="8"/>
      <c r="C69" s="8"/>
      <c r="D69" s="45"/>
      <c r="E69" s="45"/>
      <c r="F69" s="45"/>
      <c r="G69" s="45"/>
      <c r="H69" s="45"/>
      <c r="I69" s="45"/>
      <c r="J69" s="45"/>
      <c r="K69" s="45"/>
    </row>
    <row r="70" spans="1:11" ht="27" x14ac:dyDescent="0.25">
      <c r="A70" s="8"/>
      <c r="B70" s="8"/>
      <c r="C70" s="8"/>
      <c r="D70" s="45"/>
      <c r="E70" s="45"/>
      <c r="F70" s="45"/>
      <c r="G70" s="45"/>
      <c r="H70" s="45"/>
      <c r="I70" s="45"/>
      <c r="J70" s="45"/>
      <c r="K70" s="45"/>
    </row>
    <row r="71" spans="1:11" ht="27" x14ac:dyDescent="0.25">
      <c r="A71" s="8"/>
      <c r="B71" s="8"/>
      <c r="C71" s="8"/>
      <c r="D71" s="45"/>
      <c r="E71" s="45"/>
      <c r="F71" s="45"/>
      <c r="G71" s="45"/>
      <c r="H71" s="45"/>
      <c r="I71" s="45"/>
      <c r="J71" s="45"/>
      <c r="K71" s="45"/>
    </row>
    <row r="72" spans="1:11" ht="27" x14ac:dyDescent="0.25">
      <c r="A72" s="8"/>
      <c r="B72" s="8"/>
      <c r="C72" s="8"/>
      <c r="D72" s="45"/>
      <c r="E72" s="45"/>
      <c r="F72" s="45"/>
      <c r="G72" s="45"/>
      <c r="H72" s="45"/>
      <c r="I72" s="45"/>
      <c r="J72" s="45"/>
      <c r="K72" s="45"/>
    </row>
  </sheetData>
  <sheetProtection algorithmName="SHA-512" hashValue="qcHqw2S+186TxOTtnefnuM1HKRvJr1g5pXn7BPBO7I7LR40SnVqjS2WnOvNtT8UvbvoepzRRevvgsjaoD4ndaA==" saltValue="w2bwm+tPW6TNk9d9C6F3JA==" spinCount="100000" sheet="1" objects="1" scenarios="1"/>
  <dataConsolidate/>
  <mergeCells count="23">
    <mergeCell ref="T2:AJ2"/>
    <mergeCell ref="T3:AJ3"/>
    <mergeCell ref="AB4:AJ4"/>
    <mergeCell ref="T4:AA4"/>
    <mergeCell ref="A1:S1"/>
    <mergeCell ref="A2:S2"/>
    <mergeCell ref="A3:S3"/>
    <mergeCell ref="A4:F4"/>
    <mergeCell ref="G4:S4"/>
    <mergeCell ref="T1:AJ1"/>
    <mergeCell ref="AE62:AJ62"/>
    <mergeCell ref="AI8:AI9"/>
    <mergeCell ref="AJ8:AJ9"/>
    <mergeCell ref="A56:B58"/>
    <mergeCell ref="AH56:AJ58"/>
    <mergeCell ref="AE60:AJ60"/>
    <mergeCell ref="AE61:AJ61"/>
    <mergeCell ref="A5:A9"/>
    <mergeCell ref="B5:B9"/>
    <mergeCell ref="C5:C9"/>
    <mergeCell ref="AH8:AH9"/>
    <mergeCell ref="D5:S7"/>
    <mergeCell ref="T5:AJ7"/>
  </mergeCells>
  <conditionalFormatting sqref="D10:AG55">
    <cfRule type="containsText" dxfId="20" priority="1" operator="containsText" text="ลา">
      <formula>NOT(ISERROR(SEARCH("ลา",D10)))</formula>
    </cfRule>
    <cfRule type="containsText" dxfId="19" priority="2" operator="containsText" text="ขาด">
      <formula>NOT(ISERROR(SEARCH("ขาด",D10)))</formula>
    </cfRule>
    <cfRule type="containsText" dxfId="18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G55" xr:uid="{00000000-0002-0000-0B00-000000000000}">
      <formula1>"ขาด,ลา,มา"</formula1>
    </dataValidation>
    <dataValidation type="list" allowBlank="1" showInputMessage="1" showErrorMessage="1" sqref="D9:AG9" xr:uid="{00000000-0002-0000-0B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72"/>
  <sheetViews>
    <sheetView showZeros="0" view="pageBreakPreview" zoomScaleNormal="100" zoomScaleSheetLayoutView="100" workbookViewId="0">
      <selection activeCell="D9" sqref="D9:AH47"/>
    </sheetView>
  </sheetViews>
  <sheetFormatPr defaultColWidth="9" defaultRowHeight="21" x14ac:dyDescent="0.25"/>
  <cols>
    <col min="1" max="1" width="4.69921875" style="50" customWidth="1"/>
    <col min="2" max="2" width="10" style="50" customWidth="1"/>
    <col min="3" max="3" width="25.69921875" style="50" customWidth="1"/>
    <col min="4" max="34" width="4" style="90" customWidth="1"/>
    <col min="35" max="35" width="4.69921875" style="90" customWidth="1"/>
    <col min="36" max="37" width="4.69921875" style="51" customWidth="1"/>
    <col min="38" max="16384" width="9" style="50"/>
  </cols>
  <sheetData>
    <row r="1" spans="1:37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</row>
    <row r="2" spans="1:37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</row>
    <row r="3" spans="1:37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</row>
    <row r="4" spans="1:37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80"/>
      <c r="AC4" s="479"/>
      <c r="AD4" s="479"/>
      <c r="AE4" s="479"/>
      <c r="AF4" s="479"/>
      <c r="AG4" s="479"/>
      <c r="AH4" s="479"/>
      <c r="AI4" s="479"/>
      <c r="AJ4" s="479"/>
      <c r="AK4" s="479"/>
    </row>
    <row r="5" spans="1:37" ht="14.25" customHeight="1" x14ac:dyDescent="0.25">
      <c r="A5" s="459" t="s">
        <v>45</v>
      </c>
      <c r="B5" s="462" t="s">
        <v>49</v>
      </c>
      <c r="C5" s="465" t="s">
        <v>51</v>
      </c>
      <c r="D5" s="470" t="s">
        <v>147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">
        <v>147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6"/>
    </row>
    <row r="6" spans="1:37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7"/>
    </row>
    <row r="7" spans="1:37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8"/>
    </row>
    <row r="8" spans="1:37" ht="18.75" customHeight="1" x14ac:dyDescent="0.25">
      <c r="A8" s="460"/>
      <c r="B8" s="463"/>
      <c r="C8" s="466"/>
      <c r="D8" s="43">
        <v>1</v>
      </c>
      <c r="E8" s="44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9">
        <v>9</v>
      </c>
      <c r="M8" s="43">
        <v>10</v>
      </c>
      <c r="N8" s="44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9">
        <v>18</v>
      </c>
      <c r="V8" s="43">
        <v>19</v>
      </c>
      <c r="W8" s="44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9">
        <v>27</v>
      </c>
      <c r="AE8" s="43">
        <v>28</v>
      </c>
      <c r="AF8" s="44">
        <v>29</v>
      </c>
      <c r="AG8" s="43">
        <v>30</v>
      </c>
      <c r="AH8" s="43">
        <v>31</v>
      </c>
      <c r="AI8" s="448" t="s">
        <v>122</v>
      </c>
      <c r="AJ8" s="448" t="s">
        <v>123</v>
      </c>
      <c r="AK8" s="448" t="s">
        <v>121</v>
      </c>
    </row>
    <row r="9" spans="1:37" ht="18.75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449"/>
      <c r="AJ9" s="449"/>
      <c r="AK9" s="449"/>
    </row>
    <row r="10" spans="1:37" ht="17.25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78">
        <f>COUNTIF(D10:AH10,"ขาด")</f>
        <v>0</v>
      </c>
      <c r="AJ10" s="264">
        <f>COUNTIF(D10:AH10,"ลา")</f>
        <v>0</v>
      </c>
      <c r="AK10" s="265">
        <f>COUNTIF(D10:AH10,"มา")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78">
        <f>COUNTIF(D11:AH11,"ขาด")</f>
        <v>0</v>
      </c>
      <c r="AJ11" s="264">
        <f>COUNTIF(D11:AH11,"ลา")</f>
        <v>0</v>
      </c>
      <c r="AK11" s="265">
        <f>COUNTIF(D11:AH11,"มา")</f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78">
        <f t="shared" ref="AI12:AI55" si="0">COUNTIF(D12:AH12,"ขาด")</f>
        <v>0</v>
      </c>
      <c r="AJ12" s="264">
        <f t="shared" ref="AJ12:AJ55" si="1">COUNTIF(D12:AH12,"ลา")</f>
        <v>0</v>
      </c>
      <c r="AK12" s="265">
        <f t="shared" ref="AK12:AK55" si="2">COUNTIF(D12:AH12,"มา")</f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78">
        <f t="shared" si="0"/>
        <v>0</v>
      </c>
      <c r="AJ13" s="264">
        <f t="shared" si="1"/>
        <v>0</v>
      </c>
      <c r="AK13" s="265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78">
        <f t="shared" si="0"/>
        <v>0</v>
      </c>
      <c r="AJ14" s="264">
        <f t="shared" si="1"/>
        <v>0</v>
      </c>
      <c r="AK14" s="265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78">
        <f t="shared" si="0"/>
        <v>0</v>
      </c>
      <c r="AJ15" s="264">
        <f t="shared" si="1"/>
        <v>0</v>
      </c>
      <c r="AK15" s="265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78">
        <f t="shared" si="0"/>
        <v>0</v>
      </c>
      <c r="AJ16" s="264">
        <f t="shared" si="1"/>
        <v>0</v>
      </c>
      <c r="AK16" s="265">
        <f t="shared" si="2"/>
        <v>0</v>
      </c>
    </row>
    <row r="17" spans="1:37" ht="17.25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78">
        <f t="shared" si="0"/>
        <v>0</v>
      </c>
      <c r="AJ17" s="264">
        <f t="shared" si="1"/>
        <v>0</v>
      </c>
      <c r="AK17" s="265">
        <f t="shared" si="2"/>
        <v>0</v>
      </c>
    </row>
    <row r="18" spans="1:37" ht="17.25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78">
        <f t="shared" si="0"/>
        <v>0</v>
      </c>
      <c r="AJ18" s="264">
        <f t="shared" si="1"/>
        <v>0</v>
      </c>
      <c r="AK18" s="265">
        <f t="shared" si="2"/>
        <v>0</v>
      </c>
    </row>
    <row r="19" spans="1:37" ht="17.25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78">
        <f t="shared" si="0"/>
        <v>0</v>
      </c>
      <c r="AJ19" s="264">
        <f t="shared" si="1"/>
        <v>0</v>
      </c>
      <c r="AK19" s="265">
        <f t="shared" si="2"/>
        <v>0</v>
      </c>
    </row>
    <row r="20" spans="1:37" ht="17.25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78">
        <f t="shared" si="0"/>
        <v>0</v>
      </c>
      <c r="AJ20" s="264">
        <f t="shared" si="1"/>
        <v>0</v>
      </c>
      <c r="AK20" s="265">
        <f t="shared" si="2"/>
        <v>0</v>
      </c>
    </row>
    <row r="21" spans="1:37" ht="17.25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78">
        <f t="shared" si="0"/>
        <v>0</v>
      </c>
      <c r="AJ21" s="264">
        <f t="shared" si="1"/>
        <v>0</v>
      </c>
      <c r="AK21" s="265">
        <f t="shared" si="2"/>
        <v>0</v>
      </c>
    </row>
    <row r="22" spans="1:37" ht="17.25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78">
        <f t="shared" si="0"/>
        <v>0</v>
      </c>
      <c r="AJ22" s="264">
        <f t="shared" si="1"/>
        <v>0</v>
      </c>
      <c r="AK22" s="265">
        <f t="shared" si="2"/>
        <v>0</v>
      </c>
    </row>
    <row r="23" spans="1:37" ht="17.25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78">
        <f t="shared" si="0"/>
        <v>0</v>
      </c>
      <c r="AJ23" s="264">
        <f t="shared" si="1"/>
        <v>0</v>
      </c>
      <c r="AK23" s="265">
        <f t="shared" si="2"/>
        <v>0</v>
      </c>
    </row>
    <row r="24" spans="1:37" ht="17.25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78">
        <f t="shared" si="0"/>
        <v>0</v>
      </c>
      <c r="AJ24" s="264">
        <f t="shared" si="1"/>
        <v>0</v>
      </c>
      <c r="AK24" s="265">
        <f t="shared" si="2"/>
        <v>0</v>
      </c>
    </row>
    <row r="25" spans="1:37" ht="17.25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78">
        <f t="shared" si="0"/>
        <v>0</v>
      </c>
      <c r="AJ25" s="264">
        <f t="shared" si="1"/>
        <v>0</v>
      </c>
      <c r="AK25" s="265">
        <f t="shared" si="2"/>
        <v>0</v>
      </c>
    </row>
    <row r="26" spans="1:37" ht="17.25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78">
        <f t="shared" si="0"/>
        <v>0</v>
      </c>
      <c r="AJ26" s="264">
        <f t="shared" si="1"/>
        <v>0</v>
      </c>
      <c r="AK26" s="265">
        <f t="shared" si="2"/>
        <v>0</v>
      </c>
    </row>
    <row r="27" spans="1:37" ht="17.25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78">
        <f t="shared" si="0"/>
        <v>0</v>
      </c>
      <c r="AJ27" s="264">
        <f t="shared" si="1"/>
        <v>0</v>
      </c>
      <c r="AK27" s="265">
        <f t="shared" si="2"/>
        <v>0</v>
      </c>
    </row>
    <row r="28" spans="1:37" ht="17.25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78">
        <f t="shared" si="0"/>
        <v>0</v>
      </c>
      <c r="AJ28" s="264">
        <f t="shared" si="1"/>
        <v>0</v>
      </c>
      <c r="AK28" s="265">
        <f t="shared" si="2"/>
        <v>0</v>
      </c>
    </row>
    <row r="29" spans="1:37" ht="17.25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78">
        <f t="shared" si="0"/>
        <v>0</v>
      </c>
      <c r="AJ29" s="264">
        <f t="shared" si="1"/>
        <v>0</v>
      </c>
      <c r="AK29" s="265">
        <f t="shared" si="2"/>
        <v>0</v>
      </c>
    </row>
    <row r="30" spans="1:37" ht="17.25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78">
        <f t="shared" si="0"/>
        <v>0</v>
      </c>
      <c r="AJ30" s="264">
        <f t="shared" si="1"/>
        <v>0</v>
      </c>
      <c r="AK30" s="265">
        <f t="shared" si="2"/>
        <v>0</v>
      </c>
    </row>
    <row r="31" spans="1:37" ht="17.25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78">
        <f t="shared" si="0"/>
        <v>0</v>
      </c>
      <c r="AJ31" s="264">
        <f t="shared" si="1"/>
        <v>0</v>
      </c>
      <c r="AK31" s="265">
        <f t="shared" si="2"/>
        <v>0</v>
      </c>
    </row>
    <row r="32" spans="1:37" ht="17.25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78">
        <f t="shared" si="0"/>
        <v>0</v>
      </c>
      <c r="AJ32" s="264">
        <f t="shared" si="1"/>
        <v>0</v>
      </c>
      <c r="AK32" s="265">
        <f t="shared" si="2"/>
        <v>0</v>
      </c>
    </row>
    <row r="33" spans="1:37" ht="17.25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78">
        <f t="shared" si="0"/>
        <v>0</v>
      </c>
      <c r="AJ33" s="264">
        <f t="shared" si="1"/>
        <v>0</v>
      </c>
      <c r="AK33" s="265">
        <f t="shared" si="2"/>
        <v>0</v>
      </c>
    </row>
    <row r="34" spans="1:37" ht="17.25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78">
        <f t="shared" si="0"/>
        <v>0</v>
      </c>
      <c r="AJ34" s="264">
        <f t="shared" si="1"/>
        <v>0</v>
      </c>
      <c r="AK34" s="265">
        <f t="shared" si="2"/>
        <v>0</v>
      </c>
    </row>
    <row r="35" spans="1:37" ht="17.25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78">
        <f t="shared" si="0"/>
        <v>0</v>
      </c>
      <c r="AJ35" s="264">
        <f t="shared" si="1"/>
        <v>0</v>
      </c>
      <c r="AK35" s="265">
        <f t="shared" si="2"/>
        <v>0</v>
      </c>
    </row>
    <row r="36" spans="1:37" ht="17.25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78">
        <f t="shared" si="0"/>
        <v>0</v>
      </c>
      <c r="AJ36" s="264">
        <f t="shared" si="1"/>
        <v>0</v>
      </c>
      <c r="AK36" s="265">
        <f t="shared" si="2"/>
        <v>0</v>
      </c>
    </row>
    <row r="37" spans="1:37" ht="17.25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78">
        <f t="shared" si="0"/>
        <v>0</v>
      </c>
      <c r="AJ37" s="264">
        <f t="shared" si="1"/>
        <v>0</v>
      </c>
      <c r="AK37" s="265">
        <f t="shared" si="2"/>
        <v>0</v>
      </c>
    </row>
    <row r="38" spans="1:37" ht="17.25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78">
        <f t="shared" si="0"/>
        <v>0</v>
      </c>
      <c r="AJ38" s="264">
        <f t="shared" si="1"/>
        <v>0</v>
      </c>
      <c r="AK38" s="265">
        <f t="shared" si="2"/>
        <v>0</v>
      </c>
    </row>
    <row r="39" spans="1:37" ht="17.25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78">
        <f t="shared" si="0"/>
        <v>0</v>
      </c>
      <c r="AJ39" s="264">
        <f t="shared" si="1"/>
        <v>0</v>
      </c>
      <c r="AK39" s="265">
        <f t="shared" si="2"/>
        <v>0</v>
      </c>
    </row>
    <row r="40" spans="1:37" ht="17.25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78">
        <f t="shared" si="0"/>
        <v>0</v>
      </c>
      <c r="AJ40" s="264">
        <f t="shared" si="1"/>
        <v>0</v>
      </c>
      <c r="AK40" s="265">
        <f t="shared" si="2"/>
        <v>0</v>
      </c>
    </row>
    <row r="41" spans="1:37" ht="17.25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78">
        <f t="shared" si="0"/>
        <v>0</v>
      </c>
      <c r="AJ41" s="264">
        <f t="shared" si="1"/>
        <v>0</v>
      </c>
      <c r="AK41" s="265">
        <f t="shared" si="2"/>
        <v>0</v>
      </c>
    </row>
    <row r="42" spans="1:37" ht="17.25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78">
        <f t="shared" si="0"/>
        <v>0</v>
      </c>
      <c r="AJ42" s="264">
        <f t="shared" si="1"/>
        <v>0</v>
      </c>
      <c r="AK42" s="265">
        <f t="shared" si="2"/>
        <v>0</v>
      </c>
    </row>
    <row r="43" spans="1:37" ht="17.25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78">
        <f t="shared" si="0"/>
        <v>0</v>
      </c>
      <c r="AJ43" s="264">
        <f t="shared" si="1"/>
        <v>0</v>
      </c>
      <c r="AK43" s="265">
        <f t="shared" si="2"/>
        <v>0</v>
      </c>
    </row>
    <row r="44" spans="1:37" ht="17.25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78">
        <f t="shared" si="0"/>
        <v>0</v>
      </c>
      <c r="AJ44" s="264">
        <f t="shared" si="1"/>
        <v>0</v>
      </c>
      <c r="AK44" s="265">
        <f t="shared" si="2"/>
        <v>0</v>
      </c>
    </row>
    <row r="45" spans="1:37" ht="17.25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78">
        <f t="shared" si="0"/>
        <v>0</v>
      </c>
      <c r="AJ45" s="264">
        <f t="shared" si="1"/>
        <v>0</v>
      </c>
      <c r="AK45" s="265">
        <f t="shared" si="2"/>
        <v>0</v>
      </c>
    </row>
    <row r="46" spans="1:37" ht="17.25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78">
        <f t="shared" si="0"/>
        <v>0</v>
      </c>
      <c r="AJ46" s="264">
        <f t="shared" si="1"/>
        <v>0</v>
      </c>
      <c r="AK46" s="265">
        <f t="shared" si="2"/>
        <v>0</v>
      </c>
    </row>
    <row r="47" spans="1:37" ht="17.25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78">
        <f t="shared" si="0"/>
        <v>0</v>
      </c>
      <c r="AJ47" s="264">
        <f t="shared" si="1"/>
        <v>0</v>
      </c>
      <c r="AK47" s="265">
        <f t="shared" si="2"/>
        <v>0</v>
      </c>
    </row>
    <row r="48" spans="1:37" ht="17.25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78">
        <f t="shared" si="0"/>
        <v>0</v>
      </c>
      <c r="AJ48" s="264">
        <f t="shared" si="1"/>
        <v>0</v>
      </c>
      <c r="AK48" s="265">
        <f t="shared" si="2"/>
        <v>0</v>
      </c>
    </row>
    <row r="49" spans="1:37" ht="17.25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78">
        <f t="shared" si="0"/>
        <v>0</v>
      </c>
      <c r="AJ49" s="264">
        <f t="shared" si="1"/>
        <v>0</v>
      </c>
      <c r="AK49" s="265">
        <f t="shared" si="2"/>
        <v>0</v>
      </c>
    </row>
    <row r="50" spans="1:37" ht="17.25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78">
        <f t="shared" si="0"/>
        <v>0</v>
      </c>
      <c r="AJ50" s="264">
        <f t="shared" si="1"/>
        <v>0</v>
      </c>
      <c r="AK50" s="265">
        <f t="shared" si="2"/>
        <v>0</v>
      </c>
    </row>
    <row r="51" spans="1:37" ht="17.25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78">
        <f t="shared" si="0"/>
        <v>0</v>
      </c>
      <c r="AJ51" s="264">
        <f t="shared" si="1"/>
        <v>0</v>
      </c>
      <c r="AK51" s="265">
        <f t="shared" si="2"/>
        <v>0</v>
      </c>
    </row>
    <row r="52" spans="1:37" ht="17.25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78">
        <f t="shared" si="0"/>
        <v>0</v>
      </c>
      <c r="AJ52" s="264">
        <f t="shared" si="1"/>
        <v>0</v>
      </c>
      <c r="AK52" s="265">
        <f t="shared" si="2"/>
        <v>0</v>
      </c>
    </row>
    <row r="53" spans="1:37" ht="17.25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78">
        <f t="shared" si="0"/>
        <v>0</v>
      </c>
      <c r="AJ53" s="264">
        <f t="shared" si="1"/>
        <v>0</v>
      </c>
      <c r="AK53" s="265">
        <f t="shared" si="2"/>
        <v>0</v>
      </c>
    </row>
    <row r="54" spans="1:37" ht="17.25" customHeight="1" x14ac:dyDescent="0.25">
      <c r="A54" s="4">
        <f>ปพ.5!A51</f>
        <v>0</v>
      </c>
      <c r="B54" s="5">
        <f>ปพ.5!B51</f>
        <v>0</v>
      </c>
      <c r="C54" s="71">
        <f>ปพ.5!D51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78">
        <f t="shared" si="0"/>
        <v>0</v>
      </c>
      <c r="AJ54" s="264">
        <f t="shared" si="1"/>
        <v>0</v>
      </c>
      <c r="AK54" s="265">
        <f t="shared" si="2"/>
        <v>0</v>
      </c>
    </row>
    <row r="55" spans="1:37" ht="17.25" customHeight="1" x14ac:dyDescent="0.25">
      <c r="A55" s="4">
        <f>ปพ.5!A52</f>
        <v>0</v>
      </c>
      <c r="B55" s="5">
        <f>ปพ.5!B52</f>
        <v>0</v>
      </c>
      <c r="C55" s="71">
        <f>ปพ.5!D52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8">
        <f t="shared" si="0"/>
        <v>0</v>
      </c>
      <c r="AJ55" s="264">
        <f t="shared" si="1"/>
        <v>0</v>
      </c>
      <c r="AK55" s="265">
        <f t="shared" si="2"/>
        <v>0</v>
      </c>
    </row>
    <row r="56" spans="1:37" ht="24.6" x14ac:dyDescent="0.25">
      <c r="A56" s="450"/>
      <c r="B56" s="451"/>
      <c r="C56" s="72" t="s">
        <v>122</v>
      </c>
      <c r="D56" s="73">
        <f t="shared" ref="D56:AH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73">
        <f t="shared" si="3"/>
        <v>0</v>
      </c>
      <c r="AH56" s="73">
        <f t="shared" si="3"/>
        <v>0</v>
      </c>
      <c r="AI56" s="454"/>
      <c r="AJ56" s="455"/>
      <c r="AK56" s="455"/>
    </row>
    <row r="57" spans="1:37" ht="24.6" x14ac:dyDescent="0.25">
      <c r="A57" s="452"/>
      <c r="B57" s="453"/>
      <c r="C57" s="76" t="s">
        <v>123</v>
      </c>
      <c r="D57" s="77">
        <f t="shared" ref="D57:AH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77">
        <f t="shared" si="4"/>
        <v>0</v>
      </c>
      <c r="AH57" s="77">
        <f t="shared" si="4"/>
        <v>0</v>
      </c>
      <c r="AI57" s="456"/>
      <c r="AJ57" s="457"/>
      <c r="AK57" s="457"/>
    </row>
    <row r="58" spans="1:37" ht="24.6" x14ac:dyDescent="0.25">
      <c r="A58" s="452"/>
      <c r="B58" s="453"/>
      <c r="C58" s="74" t="s">
        <v>121</v>
      </c>
      <c r="D58" s="75">
        <f t="shared" ref="D58:AH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75">
        <f t="shared" si="5"/>
        <v>0</v>
      </c>
      <c r="AH58" s="75">
        <f t="shared" si="5"/>
        <v>0</v>
      </c>
      <c r="AI58" s="456"/>
      <c r="AJ58" s="457"/>
      <c r="AK58" s="457"/>
    </row>
    <row r="59" spans="1:37" ht="24.6" x14ac:dyDescent="0.25">
      <c r="A59" s="91"/>
      <c r="B59" s="47"/>
      <c r="C59" s="48"/>
      <c r="D59" s="272" t="s">
        <v>140</v>
      </c>
      <c r="E59" s="272" t="s">
        <v>141</v>
      </c>
      <c r="F59" s="272" t="s">
        <v>142</v>
      </c>
      <c r="G59" s="272" t="s">
        <v>143</v>
      </c>
      <c r="H59" s="272" t="s">
        <v>144</v>
      </c>
      <c r="I59" s="46"/>
      <c r="J59" s="46"/>
      <c r="K59" s="46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</row>
    <row r="60" spans="1:37" ht="22.5" customHeight="1" x14ac:dyDescent="0.25">
      <c r="A60" s="8"/>
      <c r="B60" s="8"/>
      <c r="C60" s="8"/>
      <c r="D60" s="45">
        <f>COUNTIF(D9:AH9,"จ.")</f>
        <v>0</v>
      </c>
      <c r="E60" s="45">
        <f>COUNTIF(D9:AH9,"อ.")</f>
        <v>0</v>
      </c>
      <c r="F60" s="45">
        <f>COUNTIF(D9:AH9,"พ.")</f>
        <v>0</v>
      </c>
      <c r="G60" s="45">
        <f>COUNTIF(D9:AH9,"พฤ.")</f>
        <v>0</v>
      </c>
      <c r="H60" s="45">
        <f>COUNTIF(D9:AH9,"ศ.")</f>
        <v>0</v>
      </c>
      <c r="I60" s="273">
        <f>SUM(D60:H60)</f>
        <v>0</v>
      </c>
      <c r="J60" s="45"/>
      <c r="K60" s="45"/>
      <c r="AE60" s="458"/>
      <c r="AF60" s="458"/>
      <c r="AG60" s="458"/>
      <c r="AH60" s="458"/>
      <c r="AI60" s="458"/>
      <c r="AJ60" s="458"/>
      <c r="AK60" s="458"/>
    </row>
    <row r="61" spans="1:37" ht="22.5" customHeight="1" x14ac:dyDescent="0.25">
      <c r="A61" s="8"/>
      <c r="B61" s="8"/>
      <c r="C61" s="8"/>
      <c r="D61" s="45"/>
      <c r="E61" s="45"/>
      <c r="F61" s="45"/>
      <c r="G61" s="45"/>
      <c r="H61" s="45"/>
      <c r="I61" s="45"/>
      <c r="J61" s="45"/>
      <c r="K61" s="45"/>
      <c r="AE61" s="447"/>
      <c r="AF61" s="447"/>
      <c r="AG61" s="447"/>
      <c r="AH61" s="447"/>
      <c r="AI61" s="447"/>
      <c r="AJ61" s="447"/>
      <c r="AK61" s="447"/>
    </row>
    <row r="62" spans="1:37" ht="22.5" customHeight="1" x14ac:dyDescent="0.25">
      <c r="A62" s="8"/>
      <c r="B62" s="8"/>
      <c r="C62" s="8"/>
      <c r="D62" s="45"/>
      <c r="E62" s="45"/>
      <c r="F62" s="45"/>
      <c r="G62" s="45"/>
      <c r="H62" s="45"/>
      <c r="I62" s="45"/>
      <c r="J62" s="45"/>
      <c r="K62" s="45"/>
      <c r="AE62" s="447"/>
      <c r="AF62" s="447"/>
      <c r="AG62" s="447"/>
      <c r="AH62" s="447"/>
      <c r="AI62" s="447"/>
      <c r="AJ62" s="447"/>
      <c r="AK62" s="447"/>
    </row>
    <row r="63" spans="1:37" ht="27" x14ac:dyDescent="0.25">
      <c r="A63" s="8"/>
      <c r="B63" s="8"/>
      <c r="C63" s="8"/>
      <c r="D63" s="45"/>
      <c r="E63" s="45"/>
      <c r="F63" s="45"/>
      <c r="G63" s="45"/>
      <c r="H63" s="45"/>
      <c r="I63" s="45"/>
      <c r="J63" s="45"/>
      <c r="K63" s="45"/>
    </row>
    <row r="64" spans="1:37" ht="27" x14ac:dyDescent="0.25">
      <c r="A64" s="8"/>
      <c r="B64" s="8"/>
      <c r="C64" s="8"/>
      <c r="D64" s="45"/>
      <c r="E64" s="45"/>
      <c r="F64" s="45"/>
      <c r="G64" s="45"/>
      <c r="H64" s="45"/>
      <c r="I64" s="45"/>
      <c r="J64" s="45"/>
      <c r="K64" s="45"/>
    </row>
    <row r="65" spans="1:11" ht="27" x14ac:dyDescent="0.25">
      <c r="A65" s="8"/>
      <c r="B65" s="8"/>
      <c r="C65" s="8"/>
      <c r="D65" s="45"/>
      <c r="E65" s="45"/>
      <c r="F65" s="45"/>
      <c r="G65" s="45"/>
      <c r="H65" s="45"/>
      <c r="I65" s="45"/>
      <c r="J65" s="45"/>
      <c r="K65" s="45"/>
    </row>
    <row r="66" spans="1:11" ht="27" x14ac:dyDescent="0.25">
      <c r="A66" s="8"/>
      <c r="B66" s="8"/>
      <c r="C66" s="8"/>
      <c r="D66" s="45"/>
      <c r="E66" s="45"/>
      <c r="F66" s="45"/>
      <c r="G66" s="45"/>
      <c r="H66" s="45"/>
      <c r="I66" s="45"/>
      <c r="J66" s="45"/>
      <c r="K66" s="45"/>
    </row>
    <row r="67" spans="1:11" ht="27" x14ac:dyDescent="0.25">
      <c r="A67" s="8"/>
      <c r="B67" s="8"/>
      <c r="C67" s="8"/>
      <c r="D67" s="45"/>
      <c r="E67" s="45"/>
      <c r="F67" s="45"/>
      <c r="G67" s="45"/>
      <c r="H67" s="45"/>
      <c r="I67" s="45"/>
      <c r="J67" s="45"/>
      <c r="K67" s="45"/>
    </row>
    <row r="68" spans="1:11" ht="27" x14ac:dyDescent="0.25">
      <c r="A68" s="8"/>
      <c r="B68" s="8"/>
      <c r="C68" s="8"/>
      <c r="D68" s="45"/>
      <c r="E68" s="45"/>
      <c r="F68" s="45"/>
      <c r="G68" s="45"/>
      <c r="H68" s="45"/>
      <c r="I68" s="45"/>
      <c r="J68" s="45"/>
      <c r="K68" s="45"/>
    </row>
    <row r="69" spans="1:11" ht="27" x14ac:dyDescent="0.25">
      <c r="A69" s="8"/>
      <c r="B69" s="8"/>
      <c r="C69" s="8"/>
      <c r="D69" s="45"/>
      <c r="E69" s="45"/>
      <c r="F69" s="45"/>
      <c r="G69" s="45"/>
      <c r="H69" s="45"/>
      <c r="I69" s="45"/>
      <c r="J69" s="45"/>
      <c r="K69" s="45"/>
    </row>
    <row r="70" spans="1:11" ht="27" x14ac:dyDescent="0.25">
      <c r="A70" s="8"/>
      <c r="B70" s="8"/>
      <c r="C70" s="8"/>
      <c r="D70" s="45"/>
      <c r="E70" s="45"/>
      <c r="F70" s="45"/>
      <c r="G70" s="45"/>
      <c r="H70" s="45"/>
      <c r="I70" s="45"/>
      <c r="J70" s="45"/>
      <c r="K70" s="45"/>
    </row>
    <row r="71" spans="1:11" ht="27" x14ac:dyDescent="0.25">
      <c r="A71" s="8"/>
      <c r="B71" s="8"/>
      <c r="C71" s="8"/>
      <c r="D71" s="45"/>
      <c r="E71" s="45"/>
      <c r="F71" s="45"/>
      <c r="G71" s="45"/>
      <c r="H71" s="45"/>
      <c r="I71" s="45"/>
      <c r="J71" s="45"/>
      <c r="K71" s="45"/>
    </row>
    <row r="72" spans="1:11" ht="27" x14ac:dyDescent="0.25">
      <c r="A72" s="8"/>
      <c r="B72" s="8"/>
      <c r="C72" s="8"/>
      <c r="D72" s="45"/>
      <c r="E72" s="45"/>
      <c r="F72" s="45"/>
      <c r="G72" s="45"/>
      <c r="H72" s="45"/>
      <c r="I72" s="45"/>
      <c r="J72" s="45"/>
      <c r="K72" s="45"/>
    </row>
  </sheetData>
  <sheetProtection algorithmName="SHA-512" hashValue="NF9xDhjyT7FXVVkNtvxAOsdmBBGDZ8b9758GOP5Wzoj6+GKbm8Hpe6N0LYaMyBJqTNYjYNgYptS2hGW4CvZYKg==" saltValue="MPsTNykdRVDelEYfRF6KHQ==" spinCount="100000" sheet="1" objects="1" scenarios="1"/>
  <dataConsolidate/>
  <mergeCells count="23"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</mergeCells>
  <conditionalFormatting sqref="D10:AH55">
    <cfRule type="containsText" dxfId="17" priority="1" operator="containsText" text="ลา">
      <formula>NOT(ISERROR(SEARCH("ลา",D10)))</formula>
    </cfRule>
    <cfRule type="containsText" dxfId="16" priority="2" operator="containsText" text="ขาด">
      <formula>NOT(ISERROR(SEARCH("ขาด",D10)))</formula>
    </cfRule>
    <cfRule type="containsText" dxfId="15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H55" xr:uid="{00000000-0002-0000-0C00-000000000000}">
      <formula1>"ขาด,ลา,มา"</formula1>
    </dataValidation>
    <dataValidation type="list" allowBlank="1" showInputMessage="1" showErrorMessage="1" sqref="D9:AH9" xr:uid="{00000000-0002-0000-0C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72"/>
  <sheetViews>
    <sheetView showRowColHeaders="0" showZeros="0" view="pageBreakPreview" zoomScaleNormal="100" zoomScaleSheetLayoutView="100" workbookViewId="0">
      <selection activeCell="G9" sqref="G9:AF45"/>
    </sheetView>
  </sheetViews>
  <sheetFormatPr defaultColWidth="9" defaultRowHeight="21" x14ac:dyDescent="0.25"/>
  <cols>
    <col min="1" max="1" width="4.69921875" style="50" customWidth="1"/>
    <col min="2" max="2" width="10" style="50" customWidth="1"/>
    <col min="3" max="3" width="25.69921875" style="50" customWidth="1"/>
    <col min="4" max="34" width="4" style="90" customWidth="1"/>
    <col min="35" max="35" width="4.69921875" style="90" customWidth="1"/>
    <col min="36" max="37" width="4.69921875" style="51" customWidth="1"/>
    <col min="38" max="16384" width="9" style="50"/>
  </cols>
  <sheetData>
    <row r="1" spans="1:37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</row>
    <row r="2" spans="1:37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</row>
    <row r="3" spans="1:37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</row>
    <row r="4" spans="1:37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80"/>
      <c r="AC4" s="479"/>
      <c r="AD4" s="479"/>
      <c r="AE4" s="479"/>
      <c r="AF4" s="479"/>
      <c r="AG4" s="479"/>
      <c r="AH4" s="479"/>
      <c r="AI4" s="479"/>
      <c r="AJ4" s="479"/>
      <c r="AK4" s="479"/>
    </row>
    <row r="5" spans="1:37" ht="14.25" customHeight="1" x14ac:dyDescent="0.25">
      <c r="A5" s="459" t="s">
        <v>45</v>
      </c>
      <c r="B5" s="462" t="s">
        <v>49</v>
      </c>
      <c r="C5" s="465" t="s">
        <v>51</v>
      </c>
      <c r="D5" s="470" t="s">
        <v>148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">
        <v>148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6"/>
    </row>
    <row r="6" spans="1:37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7"/>
    </row>
    <row r="7" spans="1:37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8"/>
    </row>
    <row r="8" spans="1:37" ht="18.75" customHeight="1" x14ac:dyDescent="0.25">
      <c r="A8" s="460"/>
      <c r="B8" s="463"/>
      <c r="C8" s="466"/>
      <c r="D8" s="43">
        <v>1</v>
      </c>
      <c r="E8" s="44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9">
        <v>9</v>
      </c>
      <c r="M8" s="43">
        <v>10</v>
      </c>
      <c r="N8" s="44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9">
        <v>18</v>
      </c>
      <c r="V8" s="43">
        <v>19</v>
      </c>
      <c r="W8" s="44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9">
        <v>27</v>
      </c>
      <c r="AE8" s="43">
        <v>28</v>
      </c>
      <c r="AF8" s="44">
        <v>29</v>
      </c>
      <c r="AG8" s="43">
        <v>30</v>
      </c>
      <c r="AH8" s="43">
        <v>31</v>
      </c>
      <c r="AI8" s="448" t="s">
        <v>122</v>
      </c>
      <c r="AJ8" s="448" t="s">
        <v>123</v>
      </c>
      <c r="AK8" s="448" t="s">
        <v>121</v>
      </c>
    </row>
    <row r="9" spans="1:37" ht="18.75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449"/>
      <c r="AJ9" s="449"/>
      <c r="AK9" s="449"/>
    </row>
    <row r="10" spans="1:37" ht="17.25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269">
        <f>COUNTIF(D10:AH10,"ขาด")</f>
        <v>0</v>
      </c>
      <c r="AJ10" s="270">
        <f>COUNTIF(D10:AH10,"ลา")</f>
        <v>0</v>
      </c>
      <c r="AK10" s="271">
        <f>COUNTIF(D10:AH10,"มา")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269">
        <f>COUNTIF(D11:AH11,"ขาด")</f>
        <v>0</v>
      </c>
      <c r="AJ11" s="270">
        <f>COUNTIF(D11:AH11,"ลา")</f>
        <v>0</v>
      </c>
      <c r="AK11" s="271">
        <f>COUNTIF(D11:AH11,"มา")</f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269">
        <f t="shared" ref="AI12:AI55" si="0">COUNTIF(D12:AH12,"ขาด")</f>
        <v>0</v>
      </c>
      <c r="AJ12" s="270">
        <f t="shared" ref="AJ12:AJ55" si="1">COUNTIF(D12:AH12,"ลา")</f>
        <v>0</v>
      </c>
      <c r="AK12" s="271">
        <f t="shared" ref="AK12:AK55" si="2">COUNTIF(D12:AH12,"มา")</f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269">
        <f t="shared" si="0"/>
        <v>0</v>
      </c>
      <c r="AJ13" s="270">
        <f t="shared" si="1"/>
        <v>0</v>
      </c>
      <c r="AK13" s="271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269">
        <f t="shared" si="0"/>
        <v>0</v>
      </c>
      <c r="AJ14" s="270">
        <f t="shared" si="1"/>
        <v>0</v>
      </c>
      <c r="AK14" s="271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269">
        <f t="shared" si="0"/>
        <v>0</v>
      </c>
      <c r="AJ15" s="270">
        <f t="shared" si="1"/>
        <v>0</v>
      </c>
      <c r="AK15" s="271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269">
        <f t="shared" si="0"/>
        <v>0</v>
      </c>
      <c r="AJ16" s="270">
        <f t="shared" si="1"/>
        <v>0</v>
      </c>
      <c r="AK16" s="271">
        <f t="shared" si="2"/>
        <v>0</v>
      </c>
    </row>
    <row r="17" spans="1:37" ht="17.25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269">
        <f t="shared" si="0"/>
        <v>0</v>
      </c>
      <c r="AJ17" s="270">
        <f t="shared" si="1"/>
        <v>0</v>
      </c>
      <c r="AK17" s="271">
        <f t="shared" si="2"/>
        <v>0</v>
      </c>
    </row>
    <row r="18" spans="1:37" ht="17.25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269">
        <f t="shared" si="0"/>
        <v>0</v>
      </c>
      <c r="AJ18" s="270">
        <f t="shared" si="1"/>
        <v>0</v>
      </c>
      <c r="AK18" s="271">
        <f t="shared" si="2"/>
        <v>0</v>
      </c>
    </row>
    <row r="19" spans="1:37" ht="17.25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269">
        <f t="shared" si="0"/>
        <v>0</v>
      </c>
      <c r="AJ19" s="270">
        <f t="shared" si="1"/>
        <v>0</v>
      </c>
      <c r="AK19" s="271">
        <f t="shared" si="2"/>
        <v>0</v>
      </c>
    </row>
    <row r="20" spans="1:37" ht="17.25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269">
        <f t="shared" si="0"/>
        <v>0</v>
      </c>
      <c r="AJ20" s="270">
        <f t="shared" si="1"/>
        <v>0</v>
      </c>
      <c r="AK20" s="271">
        <f t="shared" si="2"/>
        <v>0</v>
      </c>
    </row>
    <row r="21" spans="1:37" ht="17.25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269">
        <f t="shared" si="0"/>
        <v>0</v>
      </c>
      <c r="AJ21" s="270">
        <f t="shared" si="1"/>
        <v>0</v>
      </c>
      <c r="AK21" s="271">
        <f t="shared" si="2"/>
        <v>0</v>
      </c>
    </row>
    <row r="22" spans="1:37" ht="17.25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269">
        <f t="shared" si="0"/>
        <v>0</v>
      </c>
      <c r="AJ22" s="270">
        <f t="shared" si="1"/>
        <v>0</v>
      </c>
      <c r="AK22" s="271">
        <f t="shared" si="2"/>
        <v>0</v>
      </c>
    </row>
    <row r="23" spans="1:37" ht="17.25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269">
        <f t="shared" si="0"/>
        <v>0</v>
      </c>
      <c r="AJ23" s="270">
        <f t="shared" si="1"/>
        <v>0</v>
      </c>
      <c r="AK23" s="271">
        <f t="shared" si="2"/>
        <v>0</v>
      </c>
    </row>
    <row r="24" spans="1:37" ht="17.25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269">
        <f t="shared" si="0"/>
        <v>0</v>
      </c>
      <c r="AJ24" s="270">
        <f t="shared" si="1"/>
        <v>0</v>
      </c>
      <c r="AK24" s="271">
        <f t="shared" si="2"/>
        <v>0</v>
      </c>
    </row>
    <row r="25" spans="1:37" ht="17.25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269">
        <f t="shared" si="0"/>
        <v>0</v>
      </c>
      <c r="AJ25" s="270">
        <f t="shared" si="1"/>
        <v>0</v>
      </c>
      <c r="AK25" s="271">
        <f t="shared" si="2"/>
        <v>0</v>
      </c>
    </row>
    <row r="26" spans="1:37" ht="17.25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269">
        <f t="shared" si="0"/>
        <v>0</v>
      </c>
      <c r="AJ26" s="270">
        <f t="shared" si="1"/>
        <v>0</v>
      </c>
      <c r="AK26" s="271">
        <f t="shared" si="2"/>
        <v>0</v>
      </c>
    </row>
    <row r="27" spans="1:37" ht="17.25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269">
        <f t="shared" si="0"/>
        <v>0</v>
      </c>
      <c r="AJ27" s="270">
        <f t="shared" si="1"/>
        <v>0</v>
      </c>
      <c r="AK27" s="271">
        <f t="shared" si="2"/>
        <v>0</v>
      </c>
    </row>
    <row r="28" spans="1:37" ht="17.25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269">
        <f t="shared" si="0"/>
        <v>0</v>
      </c>
      <c r="AJ28" s="270">
        <f t="shared" si="1"/>
        <v>0</v>
      </c>
      <c r="AK28" s="271">
        <f t="shared" si="2"/>
        <v>0</v>
      </c>
    </row>
    <row r="29" spans="1:37" ht="17.25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269">
        <f t="shared" si="0"/>
        <v>0</v>
      </c>
      <c r="AJ29" s="270">
        <f t="shared" si="1"/>
        <v>0</v>
      </c>
      <c r="AK29" s="271">
        <f t="shared" si="2"/>
        <v>0</v>
      </c>
    </row>
    <row r="30" spans="1:37" ht="17.25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269">
        <f t="shared" si="0"/>
        <v>0</v>
      </c>
      <c r="AJ30" s="270">
        <f t="shared" si="1"/>
        <v>0</v>
      </c>
      <c r="AK30" s="271">
        <f t="shared" si="2"/>
        <v>0</v>
      </c>
    </row>
    <row r="31" spans="1:37" ht="17.25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269">
        <f t="shared" si="0"/>
        <v>0</v>
      </c>
      <c r="AJ31" s="270">
        <f t="shared" si="1"/>
        <v>0</v>
      </c>
      <c r="AK31" s="271">
        <f t="shared" si="2"/>
        <v>0</v>
      </c>
    </row>
    <row r="32" spans="1:37" ht="17.25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269">
        <f t="shared" si="0"/>
        <v>0</v>
      </c>
      <c r="AJ32" s="270">
        <f t="shared" si="1"/>
        <v>0</v>
      </c>
      <c r="AK32" s="271">
        <f t="shared" si="2"/>
        <v>0</v>
      </c>
    </row>
    <row r="33" spans="1:37" ht="17.25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269">
        <f t="shared" si="0"/>
        <v>0</v>
      </c>
      <c r="AJ33" s="270">
        <f t="shared" si="1"/>
        <v>0</v>
      </c>
      <c r="AK33" s="271">
        <f t="shared" si="2"/>
        <v>0</v>
      </c>
    </row>
    <row r="34" spans="1:37" ht="17.25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269">
        <f t="shared" si="0"/>
        <v>0</v>
      </c>
      <c r="AJ34" s="270">
        <f t="shared" si="1"/>
        <v>0</v>
      </c>
      <c r="AK34" s="271">
        <f t="shared" si="2"/>
        <v>0</v>
      </c>
    </row>
    <row r="35" spans="1:37" ht="17.25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269">
        <f t="shared" si="0"/>
        <v>0</v>
      </c>
      <c r="AJ35" s="270">
        <f t="shared" si="1"/>
        <v>0</v>
      </c>
      <c r="AK35" s="271">
        <f t="shared" si="2"/>
        <v>0</v>
      </c>
    </row>
    <row r="36" spans="1:37" ht="17.25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269">
        <f t="shared" si="0"/>
        <v>0</v>
      </c>
      <c r="AJ36" s="270">
        <f t="shared" si="1"/>
        <v>0</v>
      </c>
      <c r="AK36" s="271">
        <f t="shared" si="2"/>
        <v>0</v>
      </c>
    </row>
    <row r="37" spans="1:37" ht="17.25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269">
        <f t="shared" si="0"/>
        <v>0</v>
      </c>
      <c r="AJ37" s="270">
        <f t="shared" si="1"/>
        <v>0</v>
      </c>
      <c r="AK37" s="271">
        <f t="shared" si="2"/>
        <v>0</v>
      </c>
    </row>
    <row r="38" spans="1:37" ht="17.25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269">
        <f t="shared" si="0"/>
        <v>0</v>
      </c>
      <c r="AJ38" s="270">
        <f t="shared" si="1"/>
        <v>0</v>
      </c>
      <c r="AK38" s="271">
        <f t="shared" si="2"/>
        <v>0</v>
      </c>
    </row>
    <row r="39" spans="1:37" ht="17.25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269">
        <f t="shared" si="0"/>
        <v>0</v>
      </c>
      <c r="AJ39" s="270">
        <f t="shared" si="1"/>
        <v>0</v>
      </c>
      <c r="AK39" s="271">
        <f t="shared" si="2"/>
        <v>0</v>
      </c>
    </row>
    <row r="40" spans="1:37" ht="17.25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269">
        <f t="shared" si="0"/>
        <v>0</v>
      </c>
      <c r="AJ40" s="270">
        <f t="shared" si="1"/>
        <v>0</v>
      </c>
      <c r="AK40" s="271">
        <f t="shared" si="2"/>
        <v>0</v>
      </c>
    </row>
    <row r="41" spans="1:37" ht="17.25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269">
        <f t="shared" si="0"/>
        <v>0</v>
      </c>
      <c r="AJ41" s="270">
        <f t="shared" si="1"/>
        <v>0</v>
      </c>
      <c r="AK41" s="271">
        <f t="shared" si="2"/>
        <v>0</v>
      </c>
    </row>
    <row r="42" spans="1:37" ht="17.25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269">
        <f t="shared" si="0"/>
        <v>0</v>
      </c>
      <c r="AJ42" s="270">
        <f t="shared" si="1"/>
        <v>0</v>
      </c>
      <c r="AK42" s="271">
        <f t="shared" si="2"/>
        <v>0</v>
      </c>
    </row>
    <row r="43" spans="1:37" ht="17.25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269">
        <f t="shared" si="0"/>
        <v>0</v>
      </c>
      <c r="AJ43" s="270">
        <f t="shared" si="1"/>
        <v>0</v>
      </c>
      <c r="AK43" s="271">
        <f t="shared" si="2"/>
        <v>0</v>
      </c>
    </row>
    <row r="44" spans="1:37" ht="17.25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269">
        <f t="shared" si="0"/>
        <v>0</v>
      </c>
      <c r="AJ44" s="270">
        <f t="shared" si="1"/>
        <v>0</v>
      </c>
      <c r="AK44" s="271">
        <f t="shared" si="2"/>
        <v>0</v>
      </c>
    </row>
    <row r="45" spans="1:37" ht="17.25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269">
        <f t="shared" si="0"/>
        <v>0</v>
      </c>
      <c r="AJ45" s="270">
        <f t="shared" si="1"/>
        <v>0</v>
      </c>
      <c r="AK45" s="271">
        <f t="shared" si="2"/>
        <v>0</v>
      </c>
    </row>
    <row r="46" spans="1:37" ht="17.25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269">
        <f t="shared" si="0"/>
        <v>0</v>
      </c>
      <c r="AJ46" s="270">
        <f t="shared" si="1"/>
        <v>0</v>
      </c>
      <c r="AK46" s="271">
        <f t="shared" si="2"/>
        <v>0</v>
      </c>
    </row>
    <row r="47" spans="1:37" ht="17.25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269">
        <f t="shared" si="0"/>
        <v>0</v>
      </c>
      <c r="AJ47" s="270">
        <f t="shared" si="1"/>
        <v>0</v>
      </c>
      <c r="AK47" s="271">
        <f t="shared" si="2"/>
        <v>0</v>
      </c>
    </row>
    <row r="48" spans="1:37" ht="17.25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269">
        <f t="shared" si="0"/>
        <v>0</v>
      </c>
      <c r="AJ48" s="270">
        <f t="shared" si="1"/>
        <v>0</v>
      </c>
      <c r="AK48" s="271">
        <f t="shared" si="2"/>
        <v>0</v>
      </c>
    </row>
    <row r="49" spans="1:37" ht="17.25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269">
        <f t="shared" si="0"/>
        <v>0</v>
      </c>
      <c r="AJ49" s="270">
        <f t="shared" si="1"/>
        <v>0</v>
      </c>
      <c r="AK49" s="271">
        <f t="shared" si="2"/>
        <v>0</v>
      </c>
    </row>
    <row r="50" spans="1:37" ht="17.25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269">
        <f t="shared" si="0"/>
        <v>0</v>
      </c>
      <c r="AJ50" s="270">
        <f t="shared" si="1"/>
        <v>0</v>
      </c>
      <c r="AK50" s="271">
        <f t="shared" si="2"/>
        <v>0</v>
      </c>
    </row>
    <row r="51" spans="1:37" ht="17.25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269">
        <f t="shared" si="0"/>
        <v>0</v>
      </c>
      <c r="AJ51" s="270">
        <f t="shared" si="1"/>
        <v>0</v>
      </c>
      <c r="AK51" s="271">
        <f t="shared" si="2"/>
        <v>0</v>
      </c>
    </row>
    <row r="52" spans="1:37" ht="17.25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269">
        <f t="shared" si="0"/>
        <v>0</v>
      </c>
      <c r="AJ52" s="270">
        <f t="shared" si="1"/>
        <v>0</v>
      </c>
      <c r="AK52" s="271">
        <f t="shared" si="2"/>
        <v>0</v>
      </c>
    </row>
    <row r="53" spans="1:37" ht="17.25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269">
        <f t="shared" si="0"/>
        <v>0</v>
      </c>
      <c r="AJ53" s="270">
        <f t="shared" si="1"/>
        <v>0</v>
      </c>
      <c r="AK53" s="271">
        <f t="shared" si="2"/>
        <v>0</v>
      </c>
    </row>
    <row r="54" spans="1:37" ht="17.25" customHeight="1" x14ac:dyDescent="0.25">
      <c r="A54" s="4">
        <f>ปพ.5!A51</f>
        <v>0</v>
      </c>
      <c r="B54" s="5">
        <f>ปพ.5!B51</f>
        <v>0</v>
      </c>
      <c r="C54" s="71">
        <f>ปพ.5!D51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269">
        <f t="shared" si="0"/>
        <v>0</v>
      </c>
      <c r="AJ54" s="270">
        <f t="shared" si="1"/>
        <v>0</v>
      </c>
      <c r="AK54" s="271">
        <f t="shared" si="2"/>
        <v>0</v>
      </c>
    </row>
    <row r="55" spans="1:37" ht="17.25" customHeight="1" x14ac:dyDescent="0.25">
      <c r="A55" s="4">
        <f>ปพ.5!A52</f>
        <v>0</v>
      </c>
      <c r="B55" s="5">
        <f>ปพ.5!B52</f>
        <v>0</v>
      </c>
      <c r="C55" s="71">
        <f>ปพ.5!D52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269">
        <f t="shared" si="0"/>
        <v>0</v>
      </c>
      <c r="AJ55" s="270">
        <f t="shared" si="1"/>
        <v>0</v>
      </c>
      <c r="AK55" s="271">
        <f t="shared" si="2"/>
        <v>0</v>
      </c>
    </row>
    <row r="56" spans="1:37" ht="24.6" x14ac:dyDescent="0.25">
      <c r="A56" s="450"/>
      <c r="B56" s="451"/>
      <c r="C56" s="72" t="s">
        <v>122</v>
      </c>
      <c r="D56" s="73">
        <f t="shared" ref="D56:AH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73">
        <f t="shared" si="3"/>
        <v>0</v>
      </c>
      <c r="AH56" s="73">
        <f t="shared" si="3"/>
        <v>0</v>
      </c>
      <c r="AI56" s="454"/>
      <c r="AJ56" s="455"/>
      <c r="AK56" s="455"/>
    </row>
    <row r="57" spans="1:37" ht="24.6" x14ac:dyDescent="0.25">
      <c r="A57" s="452"/>
      <c r="B57" s="453"/>
      <c r="C57" s="76" t="s">
        <v>123</v>
      </c>
      <c r="D57" s="77">
        <f t="shared" ref="D57:AH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77">
        <f t="shared" si="4"/>
        <v>0</v>
      </c>
      <c r="AH57" s="77">
        <f t="shared" si="4"/>
        <v>0</v>
      </c>
      <c r="AI57" s="456"/>
      <c r="AJ57" s="457"/>
      <c r="AK57" s="457"/>
    </row>
    <row r="58" spans="1:37" ht="24.6" x14ac:dyDescent="0.25">
      <c r="A58" s="452"/>
      <c r="B58" s="453"/>
      <c r="C58" s="74" t="s">
        <v>121</v>
      </c>
      <c r="D58" s="75">
        <f t="shared" ref="D58:AH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75">
        <f t="shared" si="5"/>
        <v>0</v>
      </c>
      <c r="AH58" s="75">
        <f t="shared" si="5"/>
        <v>0</v>
      </c>
      <c r="AI58" s="456"/>
      <c r="AJ58" s="457"/>
      <c r="AK58" s="457"/>
    </row>
    <row r="59" spans="1:37" ht="24.6" x14ac:dyDescent="0.25">
      <c r="A59" s="91"/>
      <c r="B59" s="47"/>
      <c r="C59" s="48"/>
      <c r="D59" s="272" t="s">
        <v>140</v>
      </c>
      <c r="E59" s="272" t="s">
        <v>141</v>
      </c>
      <c r="F59" s="272" t="s">
        <v>142</v>
      </c>
      <c r="G59" s="272" t="s">
        <v>143</v>
      </c>
      <c r="H59" s="272" t="s">
        <v>144</v>
      </c>
      <c r="I59" s="46"/>
      <c r="J59" s="46"/>
      <c r="K59" s="46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</row>
    <row r="60" spans="1:37" ht="22.5" customHeight="1" x14ac:dyDescent="0.25">
      <c r="A60" s="8"/>
      <c r="B60" s="8"/>
      <c r="C60" s="8"/>
      <c r="D60" s="45">
        <f>COUNTIF(D9:AH9,"จ.")</f>
        <v>0</v>
      </c>
      <c r="E60" s="45">
        <f>COUNTIF(D9:AH9,"อ.")</f>
        <v>0</v>
      </c>
      <c r="F60" s="45">
        <f>COUNTIF(D9:AH9,"พ.")</f>
        <v>0</v>
      </c>
      <c r="G60" s="45">
        <f>COUNTIF(D9:AH9,"พฤ.")</f>
        <v>0</v>
      </c>
      <c r="H60" s="45">
        <f>COUNTIF(D9:AH9,"ศ.")</f>
        <v>0</v>
      </c>
      <c r="I60" s="273">
        <f>SUM(D60:H60)</f>
        <v>0</v>
      </c>
      <c r="J60" s="45"/>
      <c r="K60" s="45"/>
      <c r="AE60" s="458"/>
      <c r="AF60" s="458"/>
      <c r="AG60" s="458"/>
      <c r="AH60" s="458"/>
      <c r="AI60" s="458"/>
      <c r="AJ60" s="458"/>
      <c r="AK60" s="458"/>
    </row>
    <row r="61" spans="1:37" ht="22.5" customHeight="1" x14ac:dyDescent="0.25">
      <c r="A61" s="8"/>
      <c r="B61" s="8"/>
      <c r="C61" s="8"/>
      <c r="D61" s="45"/>
      <c r="E61" s="45"/>
      <c r="F61" s="45"/>
      <c r="G61" s="45"/>
      <c r="H61" s="45"/>
      <c r="I61" s="45"/>
      <c r="J61" s="45"/>
      <c r="K61" s="45"/>
      <c r="AE61" s="447"/>
      <c r="AF61" s="447"/>
      <c r="AG61" s="447"/>
      <c r="AH61" s="447"/>
      <c r="AI61" s="447"/>
      <c r="AJ61" s="447"/>
      <c r="AK61" s="447"/>
    </row>
    <row r="62" spans="1:37" ht="22.5" customHeight="1" x14ac:dyDescent="0.25">
      <c r="A62" s="8"/>
      <c r="B62" s="8"/>
      <c r="C62" s="8"/>
      <c r="D62" s="45"/>
      <c r="E62" s="45"/>
      <c r="F62" s="45"/>
      <c r="G62" s="45"/>
      <c r="H62" s="45"/>
      <c r="I62" s="45"/>
      <c r="J62" s="45"/>
      <c r="K62" s="45"/>
      <c r="AE62" s="447"/>
      <c r="AF62" s="447"/>
      <c r="AG62" s="447"/>
      <c r="AH62" s="447"/>
      <c r="AI62" s="447"/>
      <c r="AJ62" s="447"/>
      <c r="AK62" s="447"/>
    </row>
    <row r="63" spans="1:37" ht="27" x14ac:dyDescent="0.25">
      <c r="A63" s="8"/>
      <c r="B63" s="8"/>
      <c r="C63" s="8"/>
      <c r="D63" s="45"/>
      <c r="E63" s="45"/>
      <c r="F63" s="45"/>
      <c r="G63" s="45"/>
      <c r="H63" s="45"/>
      <c r="I63" s="45"/>
      <c r="J63" s="45"/>
      <c r="K63" s="45"/>
    </row>
    <row r="64" spans="1:37" ht="27" x14ac:dyDescent="0.25">
      <c r="A64" s="8"/>
      <c r="B64" s="8"/>
      <c r="C64" s="8"/>
      <c r="D64" s="45"/>
      <c r="E64" s="45"/>
      <c r="F64" s="45"/>
      <c r="G64" s="45"/>
      <c r="H64" s="45"/>
      <c r="I64" s="45"/>
      <c r="J64" s="45"/>
      <c r="K64" s="45"/>
    </row>
    <row r="65" spans="1:11" ht="27" x14ac:dyDescent="0.25">
      <c r="A65" s="8"/>
      <c r="B65" s="8"/>
      <c r="C65" s="8"/>
      <c r="D65" s="45"/>
      <c r="E65" s="45"/>
      <c r="F65" s="45"/>
      <c r="G65" s="45"/>
      <c r="H65" s="45"/>
      <c r="I65" s="45"/>
      <c r="J65" s="45"/>
      <c r="K65" s="45"/>
    </row>
    <row r="66" spans="1:11" ht="27" x14ac:dyDescent="0.25">
      <c r="A66" s="8"/>
      <c r="B66" s="8"/>
      <c r="C66" s="8"/>
      <c r="D66" s="45"/>
      <c r="E66" s="45"/>
      <c r="F66" s="45"/>
      <c r="G66" s="45"/>
      <c r="H66" s="45"/>
      <c r="I66" s="45"/>
      <c r="J66" s="45"/>
      <c r="K66" s="45"/>
    </row>
    <row r="67" spans="1:11" ht="27" x14ac:dyDescent="0.25">
      <c r="A67" s="8"/>
      <c r="B67" s="8"/>
      <c r="C67" s="8"/>
      <c r="D67" s="45"/>
      <c r="E67" s="45"/>
      <c r="F67" s="45"/>
      <c r="G67" s="45"/>
      <c r="H67" s="45"/>
      <c r="I67" s="45"/>
      <c r="J67" s="45"/>
      <c r="K67" s="45"/>
    </row>
    <row r="68" spans="1:11" ht="27" x14ac:dyDescent="0.25">
      <c r="A68" s="8"/>
      <c r="B68" s="8"/>
      <c r="C68" s="8"/>
      <c r="D68" s="45"/>
      <c r="E68" s="45"/>
      <c r="F68" s="45"/>
      <c r="G68" s="45"/>
      <c r="H68" s="45"/>
      <c r="I68" s="45"/>
      <c r="J68" s="45"/>
      <c r="K68" s="45"/>
    </row>
    <row r="69" spans="1:11" ht="27" x14ac:dyDescent="0.25">
      <c r="A69" s="8"/>
      <c r="B69" s="8"/>
      <c r="C69" s="8"/>
      <c r="D69" s="45"/>
      <c r="E69" s="45"/>
      <c r="F69" s="45"/>
      <c r="G69" s="45"/>
      <c r="H69" s="45"/>
      <c r="I69" s="45"/>
      <c r="J69" s="45"/>
      <c r="K69" s="45"/>
    </row>
    <row r="70" spans="1:11" ht="27" x14ac:dyDescent="0.25">
      <c r="A70" s="8"/>
      <c r="B70" s="8"/>
      <c r="C70" s="8"/>
      <c r="D70" s="45"/>
      <c r="E70" s="45"/>
      <c r="F70" s="45"/>
      <c r="G70" s="45"/>
      <c r="H70" s="45"/>
      <c r="I70" s="45"/>
      <c r="J70" s="45"/>
      <c r="K70" s="45"/>
    </row>
    <row r="71" spans="1:11" ht="27" x14ac:dyDescent="0.25">
      <c r="A71" s="8"/>
      <c r="B71" s="8"/>
      <c r="C71" s="8"/>
      <c r="D71" s="45"/>
      <c r="E71" s="45"/>
      <c r="F71" s="45"/>
      <c r="G71" s="45"/>
      <c r="H71" s="45"/>
      <c r="I71" s="45"/>
      <c r="J71" s="45"/>
      <c r="K71" s="45"/>
    </row>
    <row r="72" spans="1:11" ht="27" x14ac:dyDescent="0.25">
      <c r="A72" s="8"/>
      <c r="B72" s="8"/>
      <c r="C72" s="8"/>
      <c r="D72" s="45"/>
      <c r="E72" s="45"/>
      <c r="F72" s="45"/>
      <c r="G72" s="45"/>
      <c r="H72" s="45"/>
      <c r="I72" s="45"/>
      <c r="J72" s="45"/>
      <c r="K72" s="45"/>
    </row>
  </sheetData>
  <sheetProtection algorithmName="SHA-512" hashValue="W9OKe/nFq38H3wnj/atTbSClMLfVgoqY8k3Mvk4a7DlFPkUELacEt3nOjgzfqUMXCT+55QzUZi6KnM4aIONv3Q==" saltValue="vBRorHI5yCl1MHffv0J0Pg==" spinCount="100000" sheet="1" objects="1" scenarios="1"/>
  <dataConsolidate/>
  <mergeCells count="23"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</mergeCells>
  <conditionalFormatting sqref="D10:AH55">
    <cfRule type="containsText" dxfId="14" priority="1" operator="containsText" text="ลา">
      <formula>NOT(ISERROR(SEARCH("ลา",D10)))</formula>
    </cfRule>
    <cfRule type="containsText" dxfId="13" priority="2" operator="containsText" text="ขาด">
      <formula>NOT(ISERROR(SEARCH("ขาด",D10)))</formula>
    </cfRule>
    <cfRule type="containsText" dxfId="12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9:AH9" xr:uid="{00000000-0002-0000-0D00-000000000000}">
      <formula1>"จ.,อ.,พ.,พฤ.,ศ."</formula1>
    </dataValidation>
    <dataValidation type="list" allowBlank="1" showInputMessage="1" showErrorMessage="1" sqref="D10:AH55" xr:uid="{00000000-0002-0000-0D00-000001000000}">
      <formula1>"ขาด,ลา,มา"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72"/>
  <sheetViews>
    <sheetView showZeros="0" view="pageBreakPreview" zoomScaleNormal="100" zoomScaleSheetLayoutView="100" workbookViewId="0">
      <selection activeCell="D9" sqref="D9:AC48"/>
    </sheetView>
  </sheetViews>
  <sheetFormatPr defaultColWidth="9" defaultRowHeight="21" x14ac:dyDescent="0.25"/>
  <cols>
    <col min="1" max="1" width="4.69921875" style="50" customWidth="1"/>
    <col min="2" max="2" width="10" style="50" customWidth="1"/>
    <col min="3" max="3" width="25.69921875" style="50" customWidth="1"/>
    <col min="4" max="32" width="4" style="90" customWidth="1"/>
    <col min="33" max="33" width="4.69921875" style="90" customWidth="1"/>
    <col min="34" max="35" width="4.69921875" style="51" customWidth="1"/>
    <col min="36" max="16384" width="9" style="50"/>
  </cols>
  <sheetData>
    <row r="1" spans="1:37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93"/>
      <c r="AK1" s="93"/>
    </row>
    <row r="2" spans="1:37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94"/>
      <c r="AK2" s="94"/>
    </row>
    <row r="3" spans="1:37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94"/>
      <c r="AK3" s="94"/>
    </row>
    <row r="4" spans="1:37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80"/>
      <c r="AC4" s="485"/>
      <c r="AD4" s="485"/>
      <c r="AE4" s="485"/>
      <c r="AF4" s="485"/>
      <c r="AG4" s="485"/>
      <c r="AH4" s="485"/>
      <c r="AI4" s="485"/>
      <c r="AJ4" s="95"/>
      <c r="AK4" s="95"/>
    </row>
    <row r="5" spans="1:37" ht="14.25" customHeight="1" x14ac:dyDescent="0.25">
      <c r="A5" s="459" t="s">
        <v>45</v>
      </c>
      <c r="B5" s="462" t="s">
        <v>49</v>
      </c>
      <c r="C5" s="465" t="s">
        <v>51</v>
      </c>
      <c r="D5" s="470" t="s">
        <v>149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">
        <v>149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6"/>
    </row>
    <row r="6" spans="1:37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7"/>
    </row>
    <row r="7" spans="1:37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8"/>
    </row>
    <row r="8" spans="1:37" ht="18.75" customHeight="1" x14ac:dyDescent="0.25">
      <c r="A8" s="460"/>
      <c r="B8" s="463"/>
      <c r="C8" s="466"/>
      <c r="D8" s="43">
        <v>1</v>
      </c>
      <c r="E8" s="44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9">
        <v>9</v>
      </c>
      <c r="M8" s="43">
        <v>10</v>
      </c>
      <c r="N8" s="44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9">
        <v>18</v>
      </c>
      <c r="V8" s="43">
        <v>19</v>
      </c>
      <c r="W8" s="44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9">
        <v>27</v>
      </c>
      <c r="AE8" s="43">
        <v>28</v>
      </c>
      <c r="AF8" s="44">
        <v>29</v>
      </c>
      <c r="AG8" s="448" t="s">
        <v>122</v>
      </c>
      <c r="AH8" s="448" t="s">
        <v>123</v>
      </c>
      <c r="AI8" s="448" t="s">
        <v>121</v>
      </c>
    </row>
    <row r="9" spans="1:37" ht="18.75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449"/>
      <c r="AH9" s="449"/>
      <c r="AI9" s="449"/>
    </row>
    <row r="10" spans="1:37" ht="16.8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78">
        <f t="shared" ref="AG10:AG55" si="0">COUNTIF(D10:AF10,"ขาด")</f>
        <v>0</v>
      </c>
      <c r="AH10" s="264">
        <f t="shared" ref="AH10:AH55" si="1">COUNTIF(D10:AF10,"ลา")</f>
        <v>0</v>
      </c>
      <c r="AI10" s="265">
        <f t="shared" ref="AI10:AI55" si="2">COUNTIF(D10:AF10,"มา")</f>
        <v>0</v>
      </c>
    </row>
    <row r="11" spans="1:37" ht="16.8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78">
        <f t="shared" si="0"/>
        <v>0</v>
      </c>
      <c r="AH11" s="264">
        <f t="shared" si="1"/>
        <v>0</v>
      </c>
      <c r="AI11" s="265">
        <f t="shared" si="2"/>
        <v>0</v>
      </c>
    </row>
    <row r="12" spans="1:37" ht="16.8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78">
        <f t="shared" si="0"/>
        <v>0</v>
      </c>
      <c r="AH12" s="264">
        <f t="shared" si="1"/>
        <v>0</v>
      </c>
      <c r="AI12" s="265">
        <f t="shared" si="2"/>
        <v>0</v>
      </c>
    </row>
    <row r="13" spans="1:37" ht="16.8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78">
        <f t="shared" si="0"/>
        <v>0</v>
      </c>
      <c r="AH13" s="264">
        <f t="shared" si="1"/>
        <v>0</v>
      </c>
      <c r="AI13" s="265">
        <f t="shared" si="2"/>
        <v>0</v>
      </c>
    </row>
    <row r="14" spans="1:37" ht="16.8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78">
        <f t="shared" si="0"/>
        <v>0</v>
      </c>
      <c r="AH14" s="264">
        <f t="shared" si="1"/>
        <v>0</v>
      </c>
      <c r="AI14" s="265">
        <f t="shared" si="2"/>
        <v>0</v>
      </c>
    </row>
    <row r="15" spans="1:37" ht="16.8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78">
        <f t="shared" si="0"/>
        <v>0</v>
      </c>
      <c r="AH15" s="264">
        <f t="shared" si="1"/>
        <v>0</v>
      </c>
      <c r="AI15" s="265">
        <f t="shared" si="2"/>
        <v>0</v>
      </c>
    </row>
    <row r="16" spans="1:37" ht="16.8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78">
        <f t="shared" si="0"/>
        <v>0</v>
      </c>
      <c r="AH16" s="264">
        <f t="shared" si="1"/>
        <v>0</v>
      </c>
      <c r="AI16" s="265">
        <f t="shared" si="2"/>
        <v>0</v>
      </c>
    </row>
    <row r="17" spans="1:35" ht="16.8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78">
        <f t="shared" si="0"/>
        <v>0</v>
      </c>
      <c r="AH17" s="264">
        <f t="shared" si="1"/>
        <v>0</v>
      </c>
      <c r="AI17" s="265">
        <f t="shared" si="2"/>
        <v>0</v>
      </c>
    </row>
    <row r="18" spans="1:35" ht="16.8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78">
        <f t="shared" si="0"/>
        <v>0</v>
      </c>
      <c r="AH18" s="264">
        <f t="shared" si="1"/>
        <v>0</v>
      </c>
      <c r="AI18" s="265">
        <f t="shared" si="2"/>
        <v>0</v>
      </c>
    </row>
    <row r="19" spans="1:35" ht="16.8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78">
        <f t="shared" si="0"/>
        <v>0</v>
      </c>
      <c r="AH19" s="264">
        <f t="shared" si="1"/>
        <v>0</v>
      </c>
      <c r="AI19" s="265">
        <f t="shared" si="2"/>
        <v>0</v>
      </c>
    </row>
    <row r="20" spans="1:35" ht="16.8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78">
        <f t="shared" si="0"/>
        <v>0</v>
      </c>
      <c r="AH20" s="264">
        <f t="shared" si="1"/>
        <v>0</v>
      </c>
      <c r="AI20" s="265">
        <f t="shared" si="2"/>
        <v>0</v>
      </c>
    </row>
    <row r="21" spans="1:35" ht="16.8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78">
        <f t="shared" si="0"/>
        <v>0</v>
      </c>
      <c r="AH21" s="264">
        <f t="shared" si="1"/>
        <v>0</v>
      </c>
      <c r="AI21" s="265">
        <f t="shared" si="2"/>
        <v>0</v>
      </c>
    </row>
    <row r="22" spans="1:35" ht="16.8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78">
        <f t="shared" si="0"/>
        <v>0</v>
      </c>
      <c r="AH22" s="264">
        <f t="shared" si="1"/>
        <v>0</v>
      </c>
      <c r="AI22" s="265">
        <f t="shared" si="2"/>
        <v>0</v>
      </c>
    </row>
    <row r="23" spans="1:35" ht="16.8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78">
        <f t="shared" si="0"/>
        <v>0</v>
      </c>
      <c r="AH23" s="264">
        <f t="shared" si="1"/>
        <v>0</v>
      </c>
      <c r="AI23" s="265">
        <f t="shared" si="2"/>
        <v>0</v>
      </c>
    </row>
    <row r="24" spans="1:35" ht="16.8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78">
        <f t="shared" si="0"/>
        <v>0</v>
      </c>
      <c r="AH24" s="264">
        <f t="shared" si="1"/>
        <v>0</v>
      </c>
      <c r="AI24" s="265">
        <f t="shared" si="2"/>
        <v>0</v>
      </c>
    </row>
    <row r="25" spans="1:35" ht="16.8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78">
        <f t="shared" si="0"/>
        <v>0</v>
      </c>
      <c r="AH25" s="264">
        <f t="shared" si="1"/>
        <v>0</v>
      </c>
      <c r="AI25" s="265">
        <f t="shared" si="2"/>
        <v>0</v>
      </c>
    </row>
    <row r="26" spans="1:35" ht="16.8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78">
        <f t="shared" si="0"/>
        <v>0</v>
      </c>
      <c r="AH26" s="264">
        <f t="shared" si="1"/>
        <v>0</v>
      </c>
      <c r="AI26" s="265">
        <f t="shared" si="2"/>
        <v>0</v>
      </c>
    </row>
    <row r="27" spans="1:35" ht="16.8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78">
        <f t="shared" si="0"/>
        <v>0</v>
      </c>
      <c r="AH27" s="264">
        <f t="shared" si="1"/>
        <v>0</v>
      </c>
      <c r="AI27" s="265">
        <f t="shared" si="2"/>
        <v>0</v>
      </c>
    </row>
    <row r="28" spans="1:35" ht="16.8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78">
        <f t="shared" si="0"/>
        <v>0</v>
      </c>
      <c r="AH28" s="264">
        <f t="shared" si="1"/>
        <v>0</v>
      </c>
      <c r="AI28" s="265">
        <f t="shared" si="2"/>
        <v>0</v>
      </c>
    </row>
    <row r="29" spans="1:35" ht="16.8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78">
        <f t="shared" si="0"/>
        <v>0</v>
      </c>
      <c r="AH29" s="264">
        <f t="shared" si="1"/>
        <v>0</v>
      </c>
      <c r="AI29" s="265">
        <f t="shared" si="2"/>
        <v>0</v>
      </c>
    </row>
    <row r="30" spans="1:35" ht="16.8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78">
        <f t="shared" si="0"/>
        <v>0</v>
      </c>
      <c r="AH30" s="264">
        <f t="shared" si="1"/>
        <v>0</v>
      </c>
      <c r="AI30" s="265">
        <f t="shared" si="2"/>
        <v>0</v>
      </c>
    </row>
    <row r="31" spans="1:35" ht="16.8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78">
        <f t="shared" si="0"/>
        <v>0</v>
      </c>
      <c r="AH31" s="264">
        <f t="shared" si="1"/>
        <v>0</v>
      </c>
      <c r="AI31" s="265">
        <f t="shared" si="2"/>
        <v>0</v>
      </c>
    </row>
    <row r="32" spans="1:35" ht="16.8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78">
        <f t="shared" si="0"/>
        <v>0</v>
      </c>
      <c r="AH32" s="264">
        <f t="shared" si="1"/>
        <v>0</v>
      </c>
      <c r="AI32" s="265">
        <f t="shared" si="2"/>
        <v>0</v>
      </c>
    </row>
    <row r="33" spans="1:35" ht="16.8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78">
        <f t="shared" si="0"/>
        <v>0</v>
      </c>
      <c r="AH33" s="264">
        <f t="shared" si="1"/>
        <v>0</v>
      </c>
      <c r="AI33" s="265">
        <f t="shared" si="2"/>
        <v>0</v>
      </c>
    </row>
    <row r="34" spans="1:35" ht="16.8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78">
        <f t="shared" si="0"/>
        <v>0</v>
      </c>
      <c r="AH34" s="264">
        <f t="shared" si="1"/>
        <v>0</v>
      </c>
      <c r="AI34" s="265">
        <f t="shared" si="2"/>
        <v>0</v>
      </c>
    </row>
    <row r="35" spans="1:35" ht="16.8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78">
        <f t="shared" si="0"/>
        <v>0</v>
      </c>
      <c r="AH35" s="264">
        <f t="shared" si="1"/>
        <v>0</v>
      </c>
      <c r="AI35" s="265">
        <f t="shared" si="2"/>
        <v>0</v>
      </c>
    </row>
    <row r="36" spans="1:35" ht="16.8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78">
        <f t="shared" si="0"/>
        <v>0</v>
      </c>
      <c r="AH36" s="264">
        <f t="shared" si="1"/>
        <v>0</v>
      </c>
      <c r="AI36" s="265">
        <f t="shared" si="2"/>
        <v>0</v>
      </c>
    </row>
    <row r="37" spans="1:35" ht="16.8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78">
        <f t="shared" si="0"/>
        <v>0</v>
      </c>
      <c r="AH37" s="264">
        <f t="shared" si="1"/>
        <v>0</v>
      </c>
      <c r="AI37" s="265">
        <f t="shared" si="2"/>
        <v>0</v>
      </c>
    </row>
    <row r="38" spans="1:35" ht="16.8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78">
        <f t="shared" si="0"/>
        <v>0</v>
      </c>
      <c r="AH38" s="264">
        <f t="shared" si="1"/>
        <v>0</v>
      </c>
      <c r="AI38" s="265">
        <f t="shared" si="2"/>
        <v>0</v>
      </c>
    </row>
    <row r="39" spans="1:35" ht="16.8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78">
        <f t="shared" si="0"/>
        <v>0</v>
      </c>
      <c r="AH39" s="264">
        <f t="shared" si="1"/>
        <v>0</v>
      </c>
      <c r="AI39" s="265">
        <f t="shared" si="2"/>
        <v>0</v>
      </c>
    </row>
    <row r="40" spans="1:35" ht="16.8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78">
        <f t="shared" si="0"/>
        <v>0</v>
      </c>
      <c r="AH40" s="264">
        <f t="shared" si="1"/>
        <v>0</v>
      </c>
      <c r="AI40" s="265">
        <f t="shared" si="2"/>
        <v>0</v>
      </c>
    </row>
    <row r="41" spans="1:35" ht="16.8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78">
        <f t="shared" si="0"/>
        <v>0</v>
      </c>
      <c r="AH41" s="264">
        <f t="shared" si="1"/>
        <v>0</v>
      </c>
      <c r="AI41" s="265">
        <f t="shared" si="2"/>
        <v>0</v>
      </c>
    </row>
    <row r="42" spans="1:35" ht="16.8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78">
        <f t="shared" si="0"/>
        <v>0</v>
      </c>
      <c r="AH42" s="264">
        <f t="shared" si="1"/>
        <v>0</v>
      </c>
      <c r="AI42" s="265">
        <f t="shared" si="2"/>
        <v>0</v>
      </c>
    </row>
    <row r="43" spans="1:35" ht="16.8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78">
        <f t="shared" si="0"/>
        <v>0</v>
      </c>
      <c r="AH43" s="264">
        <f t="shared" si="1"/>
        <v>0</v>
      </c>
      <c r="AI43" s="265">
        <f t="shared" si="2"/>
        <v>0</v>
      </c>
    </row>
    <row r="44" spans="1:35" ht="16.8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78">
        <f t="shared" si="0"/>
        <v>0</v>
      </c>
      <c r="AH44" s="264">
        <f t="shared" si="1"/>
        <v>0</v>
      </c>
      <c r="AI44" s="265">
        <f t="shared" si="2"/>
        <v>0</v>
      </c>
    </row>
    <row r="45" spans="1:35" ht="16.8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78">
        <f t="shared" si="0"/>
        <v>0</v>
      </c>
      <c r="AH45" s="264">
        <f t="shared" si="1"/>
        <v>0</v>
      </c>
      <c r="AI45" s="265">
        <f t="shared" si="2"/>
        <v>0</v>
      </c>
    </row>
    <row r="46" spans="1:35" ht="16.8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78">
        <f t="shared" si="0"/>
        <v>0</v>
      </c>
      <c r="AH46" s="264">
        <f t="shared" si="1"/>
        <v>0</v>
      </c>
      <c r="AI46" s="265">
        <f t="shared" si="2"/>
        <v>0</v>
      </c>
    </row>
    <row r="47" spans="1:35" ht="16.8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78">
        <f t="shared" si="0"/>
        <v>0</v>
      </c>
      <c r="AH47" s="264">
        <f t="shared" si="1"/>
        <v>0</v>
      </c>
      <c r="AI47" s="265">
        <f t="shared" si="2"/>
        <v>0</v>
      </c>
    </row>
    <row r="48" spans="1:35" ht="16.8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78">
        <f t="shared" si="0"/>
        <v>0</v>
      </c>
      <c r="AH48" s="264">
        <f t="shared" si="1"/>
        <v>0</v>
      </c>
      <c r="AI48" s="265">
        <f t="shared" si="2"/>
        <v>0</v>
      </c>
    </row>
    <row r="49" spans="1:35" ht="16.8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78">
        <f t="shared" si="0"/>
        <v>0</v>
      </c>
      <c r="AH49" s="264">
        <f t="shared" si="1"/>
        <v>0</v>
      </c>
      <c r="AI49" s="265">
        <f t="shared" si="2"/>
        <v>0</v>
      </c>
    </row>
    <row r="50" spans="1:35" ht="16.8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78">
        <f t="shared" si="0"/>
        <v>0</v>
      </c>
      <c r="AH50" s="264">
        <f t="shared" si="1"/>
        <v>0</v>
      </c>
      <c r="AI50" s="265">
        <f t="shared" si="2"/>
        <v>0</v>
      </c>
    </row>
    <row r="51" spans="1:35" ht="16.8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78">
        <f t="shared" si="0"/>
        <v>0</v>
      </c>
      <c r="AH51" s="264">
        <f t="shared" si="1"/>
        <v>0</v>
      </c>
      <c r="AI51" s="265">
        <f t="shared" si="2"/>
        <v>0</v>
      </c>
    </row>
    <row r="52" spans="1:35" ht="16.8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78">
        <f t="shared" si="0"/>
        <v>0</v>
      </c>
      <c r="AH52" s="264">
        <f t="shared" si="1"/>
        <v>0</v>
      </c>
      <c r="AI52" s="265">
        <f t="shared" si="2"/>
        <v>0</v>
      </c>
    </row>
    <row r="53" spans="1:35" ht="16.8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78">
        <f t="shared" si="0"/>
        <v>0</v>
      </c>
      <c r="AH53" s="264">
        <f t="shared" si="1"/>
        <v>0</v>
      </c>
      <c r="AI53" s="265">
        <f t="shared" si="2"/>
        <v>0</v>
      </c>
    </row>
    <row r="54" spans="1:35" ht="16.8" customHeight="1" x14ac:dyDescent="0.25">
      <c r="A54" s="4">
        <f>ปพ.5!A51</f>
        <v>0</v>
      </c>
      <c r="B54" s="5">
        <f>ปพ.5!B51</f>
        <v>0</v>
      </c>
      <c r="C54" s="71">
        <f>ปพ.5!D51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78">
        <f t="shared" si="0"/>
        <v>0</v>
      </c>
      <c r="AH54" s="264">
        <f t="shared" si="1"/>
        <v>0</v>
      </c>
      <c r="AI54" s="265">
        <f t="shared" si="2"/>
        <v>0</v>
      </c>
    </row>
    <row r="55" spans="1:35" ht="16.8" customHeight="1" x14ac:dyDescent="0.25">
      <c r="A55" s="4">
        <f>ปพ.5!A52</f>
        <v>0</v>
      </c>
      <c r="B55" s="5">
        <f>ปพ.5!B52</f>
        <v>0</v>
      </c>
      <c r="C55" s="71">
        <f>ปพ.5!D52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78">
        <f t="shared" si="0"/>
        <v>0</v>
      </c>
      <c r="AH55" s="264">
        <f t="shared" si="1"/>
        <v>0</v>
      </c>
      <c r="AI55" s="265">
        <f t="shared" si="2"/>
        <v>0</v>
      </c>
    </row>
    <row r="56" spans="1:35" ht="24.6" x14ac:dyDescent="0.25">
      <c r="A56" s="450"/>
      <c r="B56" s="451"/>
      <c r="C56" s="72" t="s">
        <v>122</v>
      </c>
      <c r="D56" s="73">
        <f t="shared" ref="D56:AF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454"/>
      <c r="AH56" s="455"/>
      <c r="AI56" s="455"/>
    </row>
    <row r="57" spans="1:35" ht="24.6" x14ac:dyDescent="0.25">
      <c r="A57" s="452"/>
      <c r="B57" s="453"/>
      <c r="C57" s="76" t="s">
        <v>123</v>
      </c>
      <c r="D57" s="77">
        <f t="shared" ref="D57:AF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456"/>
      <c r="AH57" s="457"/>
      <c r="AI57" s="457"/>
    </row>
    <row r="58" spans="1:35" ht="24.6" x14ac:dyDescent="0.25">
      <c r="A58" s="452"/>
      <c r="B58" s="453"/>
      <c r="C58" s="74" t="s">
        <v>121</v>
      </c>
      <c r="D58" s="75">
        <f t="shared" ref="D58:AF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456"/>
      <c r="AH58" s="457"/>
      <c r="AI58" s="457"/>
    </row>
    <row r="59" spans="1:35" ht="24.6" x14ac:dyDescent="0.25">
      <c r="A59" s="91"/>
      <c r="B59" s="47"/>
      <c r="C59" s="48"/>
      <c r="D59" s="272" t="s">
        <v>140</v>
      </c>
      <c r="E59" s="272" t="s">
        <v>141</v>
      </c>
      <c r="F59" s="272" t="s">
        <v>142</v>
      </c>
      <c r="G59" s="272" t="s">
        <v>143</v>
      </c>
      <c r="H59" s="272" t="s">
        <v>144</v>
      </c>
      <c r="I59" s="46"/>
      <c r="J59" s="46"/>
      <c r="K59" s="46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</row>
    <row r="60" spans="1:35" ht="22.5" customHeight="1" x14ac:dyDescent="0.25">
      <c r="A60" s="8"/>
      <c r="B60" s="8"/>
      <c r="C60" s="8"/>
      <c r="D60" s="45">
        <f>COUNTIF(D9:AF9,"จ.")</f>
        <v>0</v>
      </c>
      <c r="E60" s="45">
        <f>COUNTIF(D9:AF9,"อ.")</f>
        <v>0</v>
      </c>
      <c r="F60" s="45">
        <f>COUNTIF(D9:AF9,"พ.")</f>
        <v>0</v>
      </c>
      <c r="G60" s="45">
        <f>COUNTIF(D9:AF9,"พฤ.")</f>
        <v>0</v>
      </c>
      <c r="H60" s="45">
        <f>COUNTIF(D9:AF9,"ศ.")</f>
        <v>0</v>
      </c>
      <c r="I60" s="273">
        <f>SUM(D60:H60)</f>
        <v>0</v>
      </c>
      <c r="J60" s="45"/>
      <c r="K60" s="45"/>
      <c r="AE60" s="458"/>
      <c r="AF60" s="458"/>
      <c r="AG60" s="458"/>
      <c r="AH60" s="458"/>
      <c r="AI60" s="458"/>
    </row>
    <row r="61" spans="1:35" ht="22.5" customHeight="1" x14ac:dyDescent="0.25">
      <c r="A61" s="8"/>
      <c r="B61" s="8"/>
      <c r="C61" s="8"/>
      <c r="D61" s="45"/>
      <c r="E61" s="45"/>
      <c r="F61" s="45"/>
      <c r="G61" s="45"/>
      <c r="H61" s="45"/>
      <c r="I61" s="45"/>
      <c r="J61" s="45"/>
      <c r="K61" s="45"/>
      <c r="AE61" s="447"/>
      <c r="AF61" s="447"/>
      <c r="AG61" s="447"/>
      <c r="AH61" s="447"/>
      <c r="AI61" s="447"/>
    </row>
    <row r="62" spans="1:35" ht="22.5" customHeight="1" x14ac:dyDescent="0.25">
      <c r="A62" s="8"/>
      <c r="B62" s="8"/>
      <c r="C62" s="8"/>
      <c r="D62" s="45"/>
      <c r="E62" s="45"/>
      <c r="F62" s="45"/>
      <c r="G62" s="45"/>
      <c r="H62" s="45"/>
      <c r="I62" s="45"/>
      <c r="J62" s="45"/>
      <c r="K62" s="45"/>
      <c r="AE62" s="447"/>
      <c r="AF62" s="447"/>
      <c r="AG62" s="447"/>
      <c r="AH62" s="447"/>
      <c r="AI62" s="447"/>
    </row>
    <row r="63" spans="1:35" ht="27" x14ac:dyDescent="0.25">
      <c r="A63" s="8"/>
      <c r="B63" s="8"/>
      <c r="C63" s="8"/>
      <c r="D63" s="45"/>
      <c r="E63" s="45"/>
      <c r="F63" s="45"/>
      <c r="G63" s="45"/>
      <c r="H63" s="45"/>
      <c r="I63" s="45"/>
      <c r="J63" s="45"/>
      <c r="K63" s="45"/>
    </row>
    <row r="64" spans="1:35" ht="27" x14ac:dyDescent="0.25">
      <c r="A64" s="8"/>
      <c r="B64" s="8"/>
      <c r="C64" s="8"/>
      <c r="D64" s="45"/>
      <c r="E64" s="45"/>
      <c r="F64" s="45"/>
      <c r="G64" s="45"/>
      <c r="H64" s="45"/>
      <c r="I64" s="45"/>
      <c r="J64" s="45"/>
      <c r="K64" s="45"/>
    </row>
    <row r="65" spans="1:11" ht="27" x14ac:dyDescent="0.25">
      <c r="A65" s="8"/>
      <c r="B65" s="8"/>
      <c r="C65" s="8"/>
      <c r="D65" s="45"/>
      <c r="E65" s="45"/>
      <c r="F65" s="45"/>
      <c r="G65" s="45"/>
      <c r="H65" s="45"/>
      <c r="I65" s="45"/>
      <c r="J65" s="45"/>
      <c r="K65" s="45"/>
    </row>
    <row r="66" spans="1:11" ht="27" x14ac:dyDescent="0.25">
      <c r="A66" s="8"/>
      <c r="B66" s="8"/>
      <c r="C66" s="8"/>
      <c r="D66" s="45"/>
      <c r="E66" s="45"/>
      <c r="F66" s="45"/>
      <c r="G66" s="45"/>
      <c r="H66" s="45"/>
      <c r="I66" s="45"/>
      <c r="J66" s="45"/>
      <c r="K66" s="45"/>
    </row>
    <row r="67" spans="1:11" ht="27" x14ac:dyDescent="0.25">
      <c r="A67" s="8"/>
      <c r="B67" s="8"/>
      <c r="C67" s="8"/>
      <c r="D67" s="45"/>
      <c r="E67" s="45"/>
      <c r="F67" s="45"/>
      <c r="G67" s="45"/>
      <c r="H67" s="45"/>
      <c r="I67" s="45"/>
      <c r="J67" s="45"/>
      <c r="K67" s="45"/>
    </row>
    <row r="68" spans="1:11" ht="27" x14ac:dyDescent="0.25">
      <c r="A68" s="8"/>
      <c r="B68" s="8"/>
      <c r="C68" s="8"/>
      <c r="D68" s="45"/>
      <c r="E68" s="45"/>
      <c r="F68" s="45"/>
      <c r="G68" s="45"/>
      <c r="H68" s="45"/>
      <c r="I68" s="45"/>
      <c r="J68" s="45"/>
      <c r="K68" s="45"/>
    </row>
    <row r="69" spans="1:11" ht="27" x14ac:dyDescent="0.25">
      <c r="A69" s="8"/>
      <c r="B69" s="8"/>
      <c r="C69" s="8"/>
      <c r="D69" s="45"/>
      <c r="E69" s="45"/>
      <c r="F69" s="45"/>
      <c r="G69" s="45"/>
      <c r="H69" s="45"/>
      <c r="I69" s="45"/>
      <c r="J69" s="45"/>
      <c r="K69" s="45"/>
    </row>
    <row r="70" spans="1:11" ht="27" x14ac:dyDescent="0.25">
      <c r="A70" s="8"/>
      <c r="B70" s="8"/>
      <c r="C70" s="8"/>
      <c r="D70" s="45"/>
      <c r="E70" s="45"/>
      <c r="F70" s="45"/>
      <c r="G70" s="45"/>
      <c r="H70" s="45"/>
      <c r="I70" s="45"/>
      <c r="J70" s="45"/>
      <c r="K70" s="45"/>
    </row>
    <row r="71" spans="1:11" ht="27" x14ac:dyDescent="0.25">
      <c r="A71" s="8"/>
      <c r="B71" s="8"/>
      <c r="C71" s="8"/>
      <c r="D71" s="45"/>
      <c r="E71" s="45"/>
      <c r="F71" s="45"/>
      <c r="G71" s="45"/>
      <c r="H71" s="45"/>
      <c r="I71" s="45"/>
      <c r="J71" s="45"/>
      <c r="K71" s="45"/>
    </row>
    <row r="72" spans="1:11" ht="27" x14ac:dyDescent="0.25">
      <c r="A72" s="8"/>
      <c r="B72" s="8"/>
      <c r="C72" s="8"/>
      <c r="D72" s="45"/>
      <c r="E72" s="45"/>
      <c r="F72" s="45"/>
      <c r="G72" s="45"/>
      <c r="H72" s="45"/>
      <c r="I72" s="45"/>
      <c r="J72" s="45"/>
      <c r="K72" s="45"/>
    </row>
  </sheetData>
  <sheetProtection algorithmName="SHA-512" hashValue="36kRCnjsqfZ8Q0F/yX+5rLrQUmoJf1ZsNcipLp0fUpeQat1CZHKJKDKYb/rZflO38YR4lAdofrHZ+V9HCzqPWg==" saltValue="6x9iapjihnK2LUjnbJZbmg==" spinCount="100000" sheet="1" objects="1" scenarios="1"/>
  <dataConsolidate/>
  <mergeCells count="23">
    <mergeCell ref="G4:S4"/>
    <mergeCell ref="T2:AI2"/>
    <mergeCell ref="T3:AI3"/>
    <mergeCell ref="AC4:AI4"/>
    <mergeCell ref="D5:S7"/>
    <mergeCell ref="T5:AI7"/>
    <mergeCell ref="T4:AB4"/>
    <mergeCell ref="T1:AI1"/>
    <mergeCell ref="AE62:AI62"/>
    <mergeCell ref="AH8:AH9"/>
    <mergeCell ref="AI8:AI9"/>
    <mergeCell ref="A56:B58"/>
    <mergeCell ref="AG56:AI58"/>
    <mergeCell ref="AE60:AI60"/>
    <mergeCell ref="AE61:AI61"/>
    <mergeCell ref="A5:A9"/>
    <mergeCell ref="B5:B9"/>
    <mergeCell ref="C5:C9"/>
    <mergeCell ref="AG8:AG9"/>
    <mergeCell ref="A1:S1"/>
    <mergeCell ref="A2:S2"/>
    <mergeCell ref="A3:S3"/>
    <mergeCell ref="A4:F4"/>
  </mergeCells>
  <conditionalFormatting sqref="D45:AF55 F10:AF44">
    <cfRule type="containsText" dxfId="11" priority="4" operator="containsText" text="ลา">
      <formula>NOT(ISERROR(SEARCH("ลา",D10)))</formula>
    </cfRule>
    <cfRule type="containsText" dxfId="10" priority="5" operator="containsText" text="ขาด">
      <formula>NOT(ISERROR(SEARCH("ขาด",D10)))</formula>
    </cfRule>
    <cfRule type="containsText" dxfId="9" priority="6" operator="containsText" text="มา">
      <formula>NOT(ISERROR(SEARCH("มา",D10)))</formula>
    </cfRule>
  </conditionalFormatting>
  <conditionalFormatting sqref="D10:E44">
    <cfRule type="containsText" dxfId="8" priority="1" operator="containsText" text="ลา">
      <formula>NOT(ISERROR(SEARCH("ลา",D10)))</formula>
    </cfRule>
    <cfRule type="containsText" dxfId="7" priority="2" operator="containsText" text="ขาด">
      <formula>NOT(ISERROR(SEARCH("ขาด",D10)))</formula>
    </cfRule>
    <cfRule type="containsText" dxfId="6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F55" xr:uid="{00000000-0002-0000-0E00-000000000000}">
      <formula1>"ขาด,ลา,มา"</formula1>
    </dataValidation>
    <dataValidation type="list" allowBlank="1" showInputMessage="1" showErrorMessage="1" sqref="D9:AF9" xr:uid="{00000000-0002-0000-0E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72"/>
  <sheetViews>
    <sheetView showZeros="0" view="pageBreakPreview" zoomScale="85" zoomScaleNormal="100" zoomScaleSheetLayoutView="85" workbookViewId="0">
      <selection activeCell="D9" sqref="D9:AH48"/>
    </sheetView>
  </sheetViews>
  <sheetFormatPr defaultColWidth="9" defaultRowHeight="21" x14ac:dyDescent="0.25"/>
  <cols>
    <col min="1" max="1" width="4.69921875" style="50" customWidth="1"/>
    <col min="2" max="2" width="10" style="50" customWidth="1"/>
    <col min="3" max="3" width="25.69921875" style="50" customWidth="1"/>
    <col min="4" max="34" width="4" style="90" customWidth="1"/>
    <col min="35" max="35" width="4.69921875" style="90" customWidth="1"/>
    <col min="36" max="37" width="4.69921875" style="51" customWidth="1"/>
    <col min="38" max="16384" width="9" style="50"/>
  </cols>
  <sheetData>
    <row r="1" spans="1:37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</row>
    <row r="2" spans="1:37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</row>
    <row r="3" spans="1:37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</row>
    <row r="4" spans="1:37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80"/>
      <c r="AC4" s="479"/>
      <c r="AD4" s="479"/>
      <c r="AE4" s="479"/>
      <c r="AF4" s="479"/>
      <c r="AG4" s="479"/>
      <c r="AH4" s="479"/>
      <c r="AI4" s="479"/>
      <c r="AJ4" s="479"/>
      <c r="AK4" s="479"/>
    </row>
    <row r="5" spans="1:37" ht="14.25" customHeight="1" x14ac:dyDescent="0.25">
      <c r="A5" s="459" t="s">
        <v>45</v>
      </c>
      <c r="B5" s="462" t="s">
        <v>49</v>
      </c>
      <c r="C5" s="465" t="s">
        <v>51</v>
      </c>
      <c r="D5" s="470" t="s">
        <v>150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">
        <v>150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6"/>
    </row>
    <row r="6" spans="1:37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7"/>
    </row>
    <row r="7" spans="1:37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8"/>
    </row>
    <row r="8" spans="1:37" ht="18.75" customHeight="1" x14ac:dyDescent="0.25">
      <c r="A8" s="460"/>
      <c r="B8" s="463"/>
      <c r="C8" s="466"/>
      <c r="D8" s="43">
        <v>1</v>
      </c>
      <c r="E8" s="44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9">
        <v>9</v>
      </c>
      <c r="M8" s="43">
        <v>10</v>
      </c>
      <c r="N8" s="44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9">
        <v>18</v>
      </c>
      <c r="V8" s="43">
        <v>19</v>
      </c>
      <c r="W8" s="44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9">
        <v>27</v>
      </c>
      <c r="AE8" s="43">
        <v>28</v>
      </c>
      <c r="AF8" s="44">
        <v>29</v>
      </c>
      <c r="AG8" s="43">
        <v>30</v>
      </c>
      <c r="AH8" s="43">
        <v>31</v>
      </c>
      <c r="AI8" s="448" t="s">
        <v>122</v>
      </c>
      <c r="AJ8" s="448" t="s">
        <v>123</v>
      </c>
      <c r="AK8" s="448" t="s">
        <v>121</v>
      </c>
    </row>
    <row r="9" spans="1:37" ht="18.75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449"/>
      <c r="AJ9" s="449"/>
      <c r="AK9" s="449"/>
    </row>
    <row r="10" spans="1:37" ht="16.8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269">
        <f>COUNTIF(D10:AH10,"ขาด")</f>
        <v>0</v>
      </c>
      <c r="AJ10" s="270">
        <f>COUNTIF(D10:AH10,"ลา")</f>
        <v>0</v>
      </c>
      <c r="AK10" s="271">
        <f>COUNTIF(D10:AH10,"มา")</f>
        <v>0</v>
      </c>
    </row>
    <row r="11" spans="1:37" ht="16.8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269">
        <f>COUNTIF(D11:AH11,"ขาด")</f>
        <v>0</v>
      </c>
      <c r="AJ11" s="270">
        <f>COUNTIF(D11:AH11,"ลา")</f>
        <v>0</v>
      </c>
      <c r="AK11" s="271">
        <f>COUNTIF(D11:AH11,"มา")</f>
        <v>0</v>
      </c>
    </row>
    <row r="12" spans="1:37" ht="16.8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269">
        <f t="shared" ref="AI12:AI55" si="0">COUNTIF(D12:AH12,"ขาด")</f>
        <v>0</v>
      </c>
      <c r="AJ12" s="270">
        <f t="shared" ref="AJ12:AJ55" si="1">COUNTIF(D12:AH12,"ลา")</f>
        <v>0</v>
      </c>
      <c r="AK12" s="271">
        <f>COUNTIF(D12:AH12,"มา")</f>
        <v>0</v>
      </c>
    </row>
    <row r="13" spans="1:37" ht="16.8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269">
        <f t="shared" si="0"/>
        <v>0</v>
      </c>
      <c r="AJ13" s="270">
        <f t="shared" si="1"/>
        <v>0</v>
      </c>
      <c r="AK13" s="271">
        <f t="shared" ref="AK13:AK55" si="2">COUNTIF(D13:AH13,"มา")</f>
        <v>0</v>
      </c>
    </row>
    <row r="14" spans="1:37" ht="16.8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269">
        <f t="shared" si="0"/>
        <v>0</v>
      </c>
      <c r="AJ14" s="270">
        <f t="shared" si="1"/>
        <v>0</v>
      </c>
      <c r="AK14" s="271">
        <f t="shared" si="2"/>
        <v>0</v>
      </c>
    </row>
    <row r="15" spans="1:37" ht="16.8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269">
        <f t="shared" si="0"/>
        <v>0</v>
      </c>
      <c r="AJ15" s="270">
        <f t="shared" si="1"/>
        <v>0</v>
      </c>
      <c r="AK15" s="271">
        <f t="shared" si="2"/>
        <v>0</v>
      </c>
    </row>
    <row r="16" spans="1:37" ht="16.8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269">
        <f t="shared" si="0"/>
        <v>0</v>
      </c>
      <c r="AJ16" s="270">
        <f t="shared" si="1"/>
        <v>0</v>
      </c>
      <c r="AK16" s="271">
        <f t="shared" si="2"/>
        <v>0</v>
      </c>
    </row>
    <row r="17" spans="1:37" ht="16.8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269">
        <f t="shared" si="0"/>
        <v>0</v>
      </c>
      <c r="AJ17" s="270">
        <f t="shared" si="1"/>
        <v>0</v>
      </c>
      <c r="AK17" s="271">
        <f t="shared" si="2"/>
        <v>0</v>
      </c>
    </row>
    <row r="18" spans="1:37" ht="16.8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269">
        <f t="shared" si="0"/>
        <v>0</v>
      </c>
      <c r="AJ18" s="270">
        <f t="shared" si="1"/>
        <v>0</v>
      </c>
      <c r="AK18" s="271">
        <f t="shared" si="2"/>
        <v>0</v>
      </c>
    </row>
    <row r="19" spans="1:37" ht="16.8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269">
        <f t="shared" si="0"/>
        <v>0</v>
      </c>
      <c r="AJ19" s="270">
        <f t="shared" si="1"/>
        <v>0</v>
      </c>
      <c r="AK19" s="271">
        <f t="shared" si="2"/>
        <v>0</v>
      </c>
    </row>
    <row r="20" spans="1:37" ht="16.8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269">
        <f t="shared" si="0"/>
        <v>0</v>
      </c>
      <c r="AJ20" s="270">
        <f t="shared" si="1"/>
        <v>0</v>
      </c>
      <c r="AK20" s="271">
        <f t="shared" si="2"/>
        <v>0</v>
      </c>
    </row>
    <row r="21" spans="1:37" ht="16.8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269">
        <f t="shared" si="0"/>
        <v>0</v>
      </c>
      <c r="AJ21" s="270">
        <f t="shared" si="1"/>
        <v>0</v>
      </c>
      <c r="AK21" s="271">
        <f t="shared" si="2"/>
        <v>0</v>
      </c>
    </row>
    <row r="22" spans="1:37" ht="16.8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269">
        <f t="shared" si="0"/>
        <v>0</v>
      </c>
      <c r="AJ22" s="270">
        <f t="shared" si="1"/>
        <v>0</v>
      </c>
      <c r="AK22" s="271">
        <f t="shared" si="2"/>
        <v>0</v>
      </c>
    </row>
    <row r="23" spans="1:37" ht="16.8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269">
        <f t="shared" si="0"/>
        <v>0</v>
      </c>
      <c r="AJ23" s="270">
        <f t="shared" si="1"/>
        <v>0</v>
      </c>
      <c r="AK23" s="271">
        <f t="shared" si="2"/>
        <v>0</v>
      </c>
    </row>
    <row r="24" spans="1:37" ht="16.8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269">
        <f t="shared" si="0"/>
        <v>0</v>
      </c>
      <c r="AJ24" s="270">
        <f t="shared" si="1"/>
        <v>0</v>
      </c>
      <c r="AK24" s="271">
        <f t="shared" si="2"/>
        <v>0</v>
      </c>
    </row>
    <row r="25" spans="1:37" ht="16.8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269">
        <f t="shared" si="0"/>
        <v>0</v>
      </c>
      <c r="AJ25" s="270">
        <f t="shared" si="1"/>
        <v>0</v>
      </c>
      <c r="AK25" s="271">
        <f t="shared" si="2"/>
        <v>0</v>
      </c>
    </row>
    <row r="26" spans="1:37" ht="16.8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269">
        <f t="shared" si="0"/>
        <v>0</v>
      </c>
      <c r="AJ26" s="270">
        <f t="shared" si="1"/>
        <v>0</v>
      </c>
      <c r="AK26" s="271">
        <f t="shared" si="2"/>
        <v>0</v>
      </c>
    </row>
    <row r="27" spans="1:37" ht="16.8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269">
        <f t="shared" si="0"/>
        <v>0</v>
      </c>
      <c r="AJ27" s="270">
        <f t="shared" si="1"/>
        <v>0</v>
      </c>
      <c r="AK27" s="271">
        <f t="shared" si="2"/>
        <v>0</v>
      </c>
    </row>
    <row r="28" spans="1:37" ht="16.8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269">
        <f t="shared" si="0"/>
        <v>0</v>
      </c>
      <c r="AJ28" s="270">
        <f t="shared" si="1"/>
        <v>0</v>
      </c>
      <c r="AK28" s="271">
        <f t="shared" si="2"/>
        <v>0</v>
      </c>
    </row>
    <row r="29" spans="1:37" ht="16.8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269">
        <f t="shared" si="0"/>
        <v>0</v>
      </c>
      <c r="AJ29" s="270">
        <f t="shared" si="1"/>
        <v>0</v>
      </c>
      <c r="AK29" s="271">
        <f t="shared" si="2"/>
        <v>0</v>
      </c>
    </row>
    <row r="30" spans="1:37" ht="16.8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269">
        <f t="shared" si="0"/>
        <v>0</v>
      </c>
      <c r="AJ30" s="270">
        <f t="shared" si="1"/>
        <v>0</v>
      </c>
      <c r="AK30" s="271">
        <f t="shared" si="2"/>
        <v>0</v>
      </c>
    </row>
    <row r="31" spans="1:37" ht="16.8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269">
        <f t="shared" si="0"/>
        <v>0</v>
      </c>
      <c r="AJ31" s="270">
        <f t="shared" si="1"/>
        <v>0</v>
      </c>
      <c r="AK31" s="271">
        <f t="shared" si="2"/>
        <v>0</v>
      </c>
    </row>
    <row r="32" spans="1:37" ht="16.8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269">
        <f t="shared" si="0"/>
        <v>0</v>
      </c>
      <c r="AJ32" s="270">
        <f t="shared" si="1"/>
        <v>0</v>
      </c>
      <c r="AK32" s="271">
        <f t="shared" si="2"/>
        <v>0</v>
      </c>
    </row>
    <row r="33" spans="1:37" ht="16.8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269">
        <f t="shared" si="0"/>
        <v>0</v>
      </c>
      <c r="AJ33" s="270">
        <f t="shared" si="1"/>
        <v>0</v>
      </c>
      <c r="AK33" s="271">
        <f t="shared" si="2"/>
        <v>0</v>
      </c>
    </row>
    <row r="34" spans="1:37" ht="16.8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269">
        <f t="shared" si="0"/>
        <v>0</v>
      </c>
      <c r="AJ34" s="270">
        <f t="shared" si="1"/>
        <v>0</v>
      </c>
      <c r="AK34" s="271">
        <f t="shared" si="2"/>
        <v>0</v>
      </c>
    </row>
    <row r="35" spans="1:37" ht="16.8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269">
        <f t="shared" si="0"/>
        <v>0</v>
      </c>
      <c r="AJ35" s="270">
        <f t="shared" si="1"/>
        <v>0</v>
      </c>
      <c r="AK35" s="271">
        <f t="shared" si="2"/>
        <v>0</v>
      </c>
    </row>
    <row r="36" spans="1:37" ht="16.8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269">
        <f t="shared" si="0"/>
        <v>0</v>
      </c>
      <c r="AJ36" s="270">
        <f t="shared" si="1"/>
        <v>0</v>
      </c>
      <c r="AK36" s="271">
        <f t="shared" si="2"/>
        <v>0</v>
      </c>
    </row>
    <row r="37" spans="1:37" ht="16.8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269">
        <f t="shared" si="0"/>
        <v>0</v>
      </c>
      <c r="AJ37" s="270">
        <f t="shared" si="1"/>
        <v>0</v>
      </c>
      <c r="AK37" s="271">
        <f t="shared" si="2"/>
        <v>0</v>
      </c>
    </row>
    <row r="38" spans="1:37" ht="16.8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269">
        <f t="shared" si="0"/>
        <v>0</v>
      </c>
      <c r="AJ38" s="270">
        <f t="shared" si="1"/>
        <v>0</v>
      </c>
      <c r="AK38" s="271">
        <f t="shared" si="2"/>
        <v>0</v>
      </c>
    </row>
    <row r="39" spans="1:37" ht="16.8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269">
        <f t="shared" si="0"/>
        <v>0</v>
      </c>
      <c r="AJ39" s="270">
        <f t="shared" si="1"/>
        <v>0</v>
      </c>
      <c r="AK39" s="271">
        <f t="shared" si="2"/>
        <v>0</v>
      </c>
    </row>
    <row r="40" spans="1:37" ht="16.8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269">
        <f t="shared" si="0"/>
        <v>0</v>
      </c>
      <c r="AJ40" s="270">
        <f t="shared" si="1"/>
        <v>0</v>
      </c>
      <c r="AK40" s="271">
        <f t="shared" si="2"/>
        <v>0</v>
      </c>
    </row>
    <row r="41" spans="1:37" ht="16.8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269">
        <f t="shared" si="0"/>
        <v>0</v>
      </c>
      <c r="AJ41" s="270">
        <f t="shared" si="1"/>
        <v>0</v>
      </c>
      <c r="AK41" s="271">
        <f t="shared" si="2"/>
        <v>0</v>
      </c>
    </row>
    <row r="42" spans="1:37" ht="16.8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269">
        <f t="shared" si="0"/>
        <v>0</v>
      </c>
      <c r="AJ42" s="270">
        <f t="shared" si="1"/>
        <v>0</v>
      </c>
      <c r="AK42" s="271">
        <f t="shared" si="2"/>
        <v>0</v>
      </c>
    </row>
    <row r="43" spans="1:37" ht="16.8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269">
        <f t="shared" si="0"/>
        <v>0</v>
      </c>
      <c r="AJ43" s="270">
        <f t="shared" si="1"/>
        <v>0</v>
      </c>
      <c r="AK43" s="271">
        <f t="shared" si="2"/>
        <v>0</v>
      </c>
    </row>
    <row r="44" spans="1:37" ht="16.8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269">
        <f t="shared" si="0"/>
        <v>0</v>
      </c>
      <c r="AJ44" s="270">
        <f t="shared" si="1"/>
        <v>0</v>
      </c>
      <c r="AK44" s="271">
        <f t="shared" si="2"/>
        <v>0</v>
      </c>
    </row>
    <row r="45" spans="1:37" ht="16.8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269">
        <f t="shared" si="0"/>
        <v>0</v>
      </c>
      <c r="AJ45" s="270">
        <f t="shared" si="1"/>
        <v>0</v>
      </c>
      <c r="AK45" s="271">
        <f t="shared" si="2"/>
        <v>0</v>
      </c>
    </row>
    <row r="46" spans="1:37" ht="16.8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269">
        <f t="shared" si="0"/>
        <v>0</v>
      </c>
      <c r="AJ46" s="270">
        <f t="shared" si="1"/>
        <v>0</v>
      </c>
      <c r="AK46" s="271">
        <f t="shared" si="2"/>
        <v>0</v>
      </c>
    </row>
    <row r="47" spans="1:37" ht="16.8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269">
        <f t="shared" si="0"/>
        <v>0</v>
      </c>
      <c r="AJ47" s="270">
        <f t="shared" si="1"/>
        <v>0</v>
      </c>
      <c r="AK47" s="271">
        <f t="shared" si="2"/>
        <v>0</v>
      </c>
    </row>
    <row r="48" spans="1:37" ht="16.8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269">
        <f t="shared" si="0"/>
        <v>0</v>
      </c>
      <c r="AJ48" s="270">
        <f t="shared" si="1"/>
        <v>0</v>
      </c>
      <c r="AK48" s="271">
        <f t="shared" si="2"/>
        <v>0</v>
      </c>
    </row>
    <row r="49" spans="1:37" ht="16.8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269">
        <f t="shared" si="0"/>
        <v>0</v>
      </c>
      <c r="AJ49" s="270">
        <f t="shared" si="1"/>
        <v>0</v>
      </c>
      <c r="AK49" s="271">
        <f t="shared" si="2"/>
        <v>0</v>
      </c>
    </row>
    <row r="50" spans="1:37" ht="16.8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269">
        <f t="shared" si="0"/>
        <v>0</v>
      </c>
      <c r="AJ50" s="270">
        <f t="shared" si="1"/>
        <v>0</v>
      </c>
      <c r="AK50" s="271">
        <f t="shared" si="2"/>
        <v>0</v>
      </c>
    </row>
    <row r="51" spans="1:37" ht="16.8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269">
        <f t="shared" si="0"/>
        <v>0</v>
      </c>
      <c r="AJ51" s="270">
        <f t="shared" si="1"/>
        <v>0</v>
      </c>
      <c r="AK51" s="271">
        <f t="shared" si="2"/>
        <v>0</v>
      </c>
    </row>
    <row r="52" spans="1:37" ht="16.8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269">
        <f t="shared" si="0"/>
        <v>0</v>
      </c>
      <c r="AJ52" s="270">
        <f t="shared" si="1"/>
        <v>0</v>
      </c>
      <c r="AK52" s="271">
        <f t="shared" si="2"/>
        <v>0</v>
      </c>
    </row>
    <row r="53" spans="1:37" ht="16.8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269">
        <f t="shared" si="0"/>
        <v>0</v>
      </c>
      <c r="AJ53" s="270">
        <f t="shared" si="1"/>
        <v>0</v>
      </c>
      <c r="AK53" s="271">
        <f t="shared" si="2"/>
        <v>0</v>
      </c>
    </row>
    <row r="54" spans="1:37" ht="16.8" customHeight="1" x14ac:dyDescent="0.25">
      <c r="A54" s="4">
        <f>ปพ.5!A51</f>
        <v>0</v>
      </c>
      <c r="B54" s="5">
        <f>ปพ.5!B51</f>
        <v>0</v>
      </c>
      <c r="C54" s="71">
        <f>ปพ.5!D51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269">
        <f t="shared" si="0"/>
        <v>0</v>
      </c>
      <c r="AJ54" s="270">
        <f t="shared" si="1"/>
        <v>0</v>
      </c>
      <c r="AK54" s="271">
        <f t="shared" si="2"/>
        <v>0</v>
      </c>
    </row>
    <row r="55" spans="1:37" ht="16.8" customHeight="1" x14ac:dyDescent="0.25">
      <c r="A55" s="4">
        <f>ปพ.5!A52</f>
        <v>0</v>
      </c>
      <c r="B55" s="5">
        <f>ปพ.5!B52</f>
        <v>0</v>
      </c>
      <c r="C55" s="71">
        <f>ปพ.5!D52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269">
        <f t="shared" si="0"/>
        <v>0</v>
      </c>
      <c r="AJ55" s="270">
        <f t="shared" si="1"/>
        <v>0</v>
      </c>
      <c r="AK55" s="271">
        <f t="shared" si="2"/>
        <v>0</v>
      </c>
    </row>
    <row r="56" spans="1:37" ht="24.6" x14ac:dyDescent="0.25">
      <c r="A56" s="450"/>
      <c r="B56" s="451"/>
      <c r="C56" s="72" t="s">
        <v>122</v>
      </c>
      <c r="D56" s="73">
        <f t="shared" ref="D56:AH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73">
        <f t="shared" si="3"/>
        <v>0</v>
      </c>
      <c r="AH56" s="73">
        <f t="shared" si="3"/>
        <v>0</v>
      </c>
      <c r="AI56" s="454"/>
      <c r="AJ56" s="455"/>
      <c r="AK56" s="455"/>
    </row>
    <row r="57" spans="1:37" ht="24.6" x14ac:dyDescent="0.25">
      <c r="A57" s="452"/>
      <c r="B57" s="453"/>
      <c r="C57" s="76" t="s">
        <v>123</v>
      </c>
      <c r="D57" s="77">
        <f t="shared" ref="D57:AH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77">
        <f t="shared" si="4"/>
        <v>0</v>
      </c>
      <c r="AH57" s="77">
        <f t="shared" si="4"/>
        <v>0</v>
      </c>
      <c r="AI57" s="456"/>
      <c r="AJ57" s="457"/>
      <c r="AK57" s="457"/>
    </row>
    <row r="58" spans="1:37" ht="24.6" x14ac:dyDescent="0.25">
      <c r="A58" s="452"/>
      <c r="B58" s="453"/>
      <c r="C58" s="74" t="s">
        <v>121</v>
      </c>
      <c r="D58" s="75">
        <f t="shared" ref="D58:AH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75">
        <f t="shared" si="5"/>
        <v>0</v>
      </c>
      <c r="AH58" s="75">
        <f t="shared" si="5"/>
        <v>0</v>
      </c>
      <c r="AI58" s="456"/>
      <c r="AJ58" s="457"/>
      <c r="AK58" s="457"/>
    </row>
    <row r="59" spans="1:37" ht="24.6" x14ac:dyDescent="0.25">
      <c r="A59" s="91"/>
      <c r="B59" s="47"/>
      <c r="C59" s="48"/>
      <c r="D59" s="272" t="s">
        <v>140</v>
      </c>
      <c r="E59" s="272" t="s">
        <v>141</v>
      </c>
      <c r="F59" s="272" t="s">
        <v>142</v>
      </c>
      <c r="G59" s="272" t="s">
        <v>143</v>
      </c>
      <c r="H59" s="272" t="s">
        <v>144</v>
      </c>
      <c r="I59" s="46"/>
      <c r="J59" s="46"/>
      <c r="K59" s="46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</row>
    <row r="60" spans="1:37" ht="22.5" customHeight="1" x14ac:dyDescent="0.25">
      <c r="A60" s="8"/>
      <c r="B60" s="8"/>
      <c r="C60" s="8"/>
      <c r="D60" s="45">
        <f>COUNTIF(D9:AH9,"จ.")</f>
        <v>0</v>
      </c>
      <c r="E60" s="45">
        <f>COUNTIF(D9:AH9,"อ.")</f>
        <v>0</v>
      </c>
      <c r="F60" s="45">
        <f>COUNTIF(D9:AH9,"พ.")</f>
        <v>0</v>
      </c>
      <c r="G60" s="45">
        <f>COUNTIF(D9:AH9,"พฤ.")</f>
        <v>0</v>
      </c>
      <c r="H60" s="45">
        <f>COUNTIF(D9:AH9,"ศ.")</f>
        <v>0</v>
      </c>
      <c r="I60" s="273">
        <f>SUM(D60:H60)</f>
        <v>0</v>
      </c>
      <c r="J60" s="45"/>
      <c r="K60" s="45"/>
      <c r="AE60" s="458"/>
      <c r="AF60" s="458"/>
      <c r="AG60" s="458"/>
      <c r="AH60" s="458"/>
      <c r="AI60" s="458"/>
      <c r="AJ60" s="458"/>
      <c r="AK60" s="458"/>
    </row>
    <row r="61" spans="1:37" ht="22.5" customHeight="1" x14ac:dyDescent="0.25">
      <c r="A61" s="8"/>
      <c r="B61" s="8"/>
      <c r="C61" s="8"/>
      <c r="D61" s="45"/>
      <c r="E61" s="45"/>
      <c r="F61" s="45"/>
      <c r="G61" s="45"/>
      <c r="H61" s="45"/>
      <c r="I61" s="45"/>
      <c r="J61" s="45"/>
      <c r="K61" s="45"/>
      <c r="AE61" s="447"/>
      <c r="AF61" s="447"/>
      <c r="AG61" s="447"/>
      <c r="AH61" s="447"/>
      <c r="AI61" s="447"/>
      <c r="AJ61" s="447"/>
      <c r="AK61" s="447"/>
    </row>
    <row r="62" spans="1:37" ht="22.5" customHeight="1" x14ac:dyDescent="0.25">
      <c r="A62" s="8"/>
      <c r="B62" s="8"/>
      <c r="C62" s="8"/>
      <c r="D62" s="45"/>
      <c r="E62" s="45"/>
      <c r="F62" s="45"/>
      <c r="G62" s="45"/>
      <c r="H62" s="45"/>
      <c r="I62" s="45"/>
      <c r="J62" s="45"/>
      <c r="K62" s="45"/>
      <c r="AE62" s="447"/>
      <c r="AF62" s="447"/>
      <c r="AG62" s="447"/>
      <c r="AH62" s="447"/>
      <c r="AI62" s="447"/>
      <c r="AJ62" s="447"/>
      <c r="AK62" s="447"/>
    </row>
    <row r="63" spans="1:37" ht="27" x14ac:dyDescent="0.25">
      <c r="A63" s="8"/>
      <c r="B63" s="8"/>
      <c r="C63" s="8"/>
      <c r="D63" s="45"/>
      <c r="E63" s="45"/>
      <c r="F63" s="45"/>
      <c r="G63" s="45"/>
      <c r="H63" s="45"/>
      <c r="I63" s="45"/>
      <c r="J63" s="45"/>
      <c r="K63" s="45"/>
    </row>
    <row r="64" spans="1:37" ht="27" x14ac:dyDescent="0.25">
      <c r="A64" s="8"/>
      <c r="B64" s="8"/>
      <c r="C64" s="8"/>
      <c r="D64" s="45"/>
      <c r="E64" s="45"/>
      <c r="F64" s="45"/>
      <c r="G64" s="45"/>
      <c r="H64" s="45"/>
      <c r="I64" s="45"/>
      <c r="J64" s="45"/>
      <c r="K64" s="45"/>
    </row>
    <row r="65" spans="1:11" ht="27" x14ac:dyDescent="0.25">
      <c r="A65" s="8"/>
      <c r="B65" s="8"/>
      <c r="C65" s="8"/>
      <c r="D65" s="45"/>
      <c r="E65" s="45"/>
      <c r="F65" s="45"/>
      <c r="G65" s="45"/>
      <c r="H65" s="45"/>
      <c r="I65" s="45"/>
      <c r="J65" s="45"/>
      <c r="K65" s="45"/>
    </row>
    <row r="66" spans="1:11" ht="27" x14ac:dyDescent="0.25">
      <c r="A66" s="8"/>
      <c r="B66" s="8"/>
      <c r="C66" s="8"/>
      <c r="D66" s="45"/>
      <c r="E66" s="45"/>
      <c r="F66" s="45"/>
      <c r="G66" s="45"/>
      <c r="H66" s="45"/>
      <c r="I66" s="45"/>
      <c r="J66" s="45"/>
      <c r="K66" s="45"/>
    </row>
    <row r="67" spans="1:11" ht="27" x14ac:dyDescent="0.25">
      <c r="A67" s="8"/>
      <c r="B67" s="8"/>
      <c r="C67" s="8"/>
      <c r="D67" s="45"/>
      <c r="E67" s="45"/>
      <c r="F67" s="45"/>
      <c r="G67" s="45"/>
      <c r="H67" s="45"/>
      <c r="I67" s="45"/>
      <c r="J67" s="45"/>
      <c r="K67" s="45"/>
    </row>
    <row r="68" spans="1:11" ht="27" x14ac:dyDescent="0.25">
      <c r="A68" s="8"/>
      <c r="B68" s="8"/>
      <c r="C68" s="8"/>
      <c r="D68" s="45"/>
      <c r="E68" s="45"/>
      <c r="F68" s="45"/>
      <c r="G68" s="45"/>
      <c r="H68" s="45"/>
      <c r="I68" s="45"/>
      <c r="J68" s="45"/>
      <c r="K68" s="45"/>
    </row>
    <row r="69" spans="1:11" ht="27" x14ac:dyDescent="0.25">
      <c r="A69" s="8"/>
      <c r="B69" s="8"/>
      <c r="C69" s="8"/>
      <c r="D69" s="45"/>
      <c r="E69" s="45"/>
      <c r="F69" s="45"/>
      <c r="G69" s="45"/>
      <c r="H69" s="45"/>
      <c r="I69" s="45"/>
      <c r="J69" s="45"/>
      <c r="K69" s="45"/>
    </row>
    <row r="70" spans="1:11" ht="27" x14ac:dyDescent="0.25">
      <c r="A70" s="8"/>
      <c r="B70" s="8"/>
      <c r="C70" s="8"/>
      <c r="D70" s="45"/>
      <c r="E70" s="45"/>
      <c r="F70" s="45"/>
      <c r="G70" s="45"/>
      <c r="H70" s="45"/>
      <c r="I70" s="45"/>
      <c r="J70" s="45"/>
      <c r="K70" s="45"/>
    </row>
    <row r="71" spans="1:11" ht="27" x14ac:dyDescent="0.25">
      <c r="A71" s="8"/>
      <c r="B71" s="8"/>
      <c r="C71" s="8"/>
      <c r="D71" s="45"/>
      <c r="E71" s="45"/>
      <c r="F71" s="45"/>
      <c r="G71" s="45"/>
      <c r="H71" s="45"/>
      <c r="I71" s="45"/>
      <c r="J71" s="45"/>
      <c r="K71" s="45"/>
    </row>
    <row r="72" spans="1:11" ht="27" x14ac:dyDescent="0.25">
      <c r="A72" s="8"/>
      <c r="B72" s="8"/>
      <c r="C72" s="8"/>
      <c r="D72" s="45"/>
      <c r="E72" s="45"/>
      <c r="F72" s="45"/>
      <c r="G72" s="45"/>
      <c r="H72" s="45"/>
      <c r="I72" s="45"/>
      <c r="J72" s="45"/>
      <c r="K72" s="45"/>
    </row>
  </sheetData>
  <sheetProtection algorithmName="SHA-512" hashValue="ZUIhQkkIS0yCk5scGUl9AVMyvYPhbHWVXxoXNZn82TXBj9rlzRvJ90W5hTiMgTuulb33CbZlqs6HVpwiyCh23w==" saltValue="OW4wJYblnpdrSD8rrRDyeA==" spinCount="100000" sheet="1" objects="1" scenarios="1"/>
  <dataConsolidate/>
  <mergeCells count="23"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</mergeCells>
  <conditionalFormatting sqref="D10:AH55">
    <cfRule type="containsText" dxfId="5" priority="1" operator="containsText" text="ลา">
      <formula>NOT(ISERROR(SEARCH("ลา",D10)))</formula>
    </cfRule>
    <cfRule type="containsText" dxfId="4" priority="2" operator="containsText" text="ขาด">
      <formula>NOT(ISERROR(SEARCH("ขาด",D10)))</formula>
    </cfRule>
    <cfRule type="containsText" dxfId="3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H55" xr:uid="{00000000-0002-0000-0F00-000000000000}">
      <formula1>"ขาด,ลา,มา"</formula1>
    </dataValidation>
    <dataValidation type="list" allowBlank="1" showInputMessage="1" showErrorMessage="1" sqref="D9:AH9" xr:uid="{00000000-0002-0000-0F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K72"/>
  <sheetViews>
    <sheetView showZeros="0" view="pageBreakPreview" zoomScale="90" zoomScaleNormal="100" zoomScaleSheetLayoutView="90" workbookViewId="0">
      <selection activeCell="D9" sqref="D9:J48"/>
    </sheetView>
  </sheetViews>
  <sheetFormatPr defaultColWidth="9" defaultRowHeight="21" x14ac:dyDescent="0.25"/>
  <cols>
    <col min="1" max="1" width="4.69921875" style="50" customWidth="1"/>
    <col min="2" max="2" width="10" style="50" customWidth="1"/>
    <col min="3" max="3" width="25.69921875" style="50" customWidth="1"/>
    <col min="4" max="33" width="4" style="253" customWidth="1"/>
    <col min="34" max="34" width="4.69921875" style="253" customWidth="1"/>
    <col min="35" max="36" width="4.69921875" style="51" customWidth="1"/>
    <col min="37" max="16384" width="9" style="50"/>
  </cols>
  <sheetData>
    <row r="1" spans="1:37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93"/>
    </row>
    <row r="2" spans="1:37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94"/>
    </row>
    <row r="3" spans="1:37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94"/>
    </row>
    <row r="4" spans="1:37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79"/>
      <c r="AC4" s="479"/>
      <c r="AD4" s="479"/>
      <c r="AE4" s="479"/>
      <c r="AF4" s="479"/>
      <c r="AG4" s="479"/>
      <c r="AH4" s="479"/>
      <c r="AI4" s="479"/>
      <c r="AJ4" s="479"/>
      <c r="AK4" s="95"/>
    </row>
    <row r="5" spans="1:37" ht="14.25" customHeight="1" x14ac:dyDescent="0.25">
      <c r="A5" s="459" t="s">
        <v>45</v>
      </c>
      <c r="B5" s="462" t="s">
        <v>49</v>
      </c>
      <c r="C5" s="465" t="s">
        <v>51</v>
      </c>
      <c r="D5" s="470" t="s">
        <v>152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tr">
        <f>D5</f>
        <v>ประจำเดือน เมษายน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6"/>
    </row>
    <row r="6" spans="1:37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7"/>
    </row>
    <row r="7" spans="1:37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8"/>
    </row>
    <row r="8" spans="1:37" ht="18.75" customHeight="1" x14ac:dyDescent="0.25">
      <c r="A8" s="460"/>
      <c r="B8" s="463"/>
      <c r="C8" s="466"/>
      <c r="D8" s="43">
        <v>1</v>
      </c>
      <c r="E8" s="44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9">
        <v>9</v>
      </c>
      <c r="M8" s="43">
        <v>10</v>
      </c>
      <c r="N8" s="44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9">
        <v>18</v>
      </c>
      <c r="V8" s="43">
        <v>19</v>
      </c>
      <c r="W8" s="44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9">
        <v>27</v>
      </c>
      <c r="AE8" s="43">
        <v>28</v>
      </c>
      <c r="AF8" s="44">
        <v>29</v>
      </c>
      <c r="AG8" s="43">
        <v>30</v>
      </c>
      <c r="AH8" s="448" t="s">
        <v>122</v>
      </c>
      <c r="AI8" s="448" t="s">
        <v>123</v>
      </c>
      <c r="AJ8" s="448" t="s">
        <v>121</v>
      </c>
    </row>
    <row r="9" spans="1:37" ht="18.75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449"/>
      <c r="AI9" s="449"/>
      <c r="AJ9" s="449"/>
    </row>
    <row r="10" spans="1:37" ht="17.25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269">
        <f t="shared" ref="AH10:AH55" si="0">COUNTIF(D10:AG10,"ขาด")</f>
        <v>0</v>
      </c>
      <c r="AI10" s="270">
        <f t="shared" ref="AI10:AI55" si="1">COUNTIF(D10:AG10,"ลา")</f>
        <v>0</v>
      </c>
      <c r="AJ10" s="271">
        <f t="shared" ref="AJ10:AJ55" si="2">COUNTIF(D10:AG10,"มา")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269">
        <f t="shared" si="0"/>
        <v>0</v>
      </c>
      <c r="AI11" s="270">
        <f t="shared" si="1"/>
        <v>0</v>
      </c>
      <c r="AJ11" s="271">
        <f t="shared" si="2"/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269">
        <f t="shared" si="0"/>
        <v>0</v>
      </c>
      <c r="AI12" s="270">
        <f t="shared" si="1"/>
        <v>0</v>
      </c>
      <c r="AJ12" s="271">
        <f t="shared" si="2"/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269">
        <f t="shared" si="0"/>
        <v>0</v>
      </c>
      <c r="AI13" s="270">
        <f t="shared" si="1"/>
        <v>0</v>
      </c>
      <c r="AJ13" s="271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269">
        <f t="shared" si="0"/>
        <v>0</v>
      </c>
      <c r="AI14" s="270">
        <f t="shared" si="1"/>
        <v>0</v>
      </c>
      <c r="AJ14" s="271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269">
        <f t="shared" si="0"/>
        <v>0</v>
      </c>
      <c r="AI15" s="270">
        <f t="shared" si="1"/>
        <v>0</v>
      </c>
      <c r="AJ15" s="271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269">
        <f t="shared" si="0"/>
        <v>0</v>
      </c>
      <c r="AI16" s="270">
        <f t="shared" si="1"/>
        <v>0</v>
      </c>
      <c r="AJ16" s="271">
        <f t="shared" si="2"/>
        <v>0</v>
      </c>
    </row>
    <row r="17" spans="1:36" ht="17.25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269">
        <f t="shared" si="0"/>
        <v>0</v>
      </c>
      <c r="AI17" s="270">
        <f t="shared" si="1"/>
        <v>0</v>
      </c>
      <c r="AJ17" s="271">
        <f t="shared" si="2"/>
        <v>0</v>
      </c>
    </row>
    <row r="18" spans="1:36" ht="17.25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269">
        <f t="shared" si="0"/>
        <v>0</v>
      </c>
      <c r="AI18" s="270">
        <f t="shared" si="1"/>
        <v>0</v>
      </c>
      <c r="AJ18" s="271">
        <f t="shared" si="2"/>
        <v>0</v>
      </c>
    </row>
    <row r="19" spans="1:36" ht="17.25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269">
        <f t="shared" si="0"/>
        <v>0</v>
      </c>
      <c r="AI19" s="270">
        <f t="shared" si="1"/>
        <v>0</v>
      </c>
      <c r="AJ19" s="271">
        <f t="shared" si="2"/>
        <v>0</v>
      </c>
    </row>
    <row r="20" spans="1:36" ht="17.25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269">
        <f t="shared" si="0"/>
        <v>0</v>
      </c>
      <c r="AI20" s="270">
        <f t="shared" si="1"/>
        <v>0</v>
      </c>
      <c r="AJ20" s="271">
        <f t="shared" si="2"/>
        <v>0</v>
      </c>
    </row>
    <row r="21" spans="1:36" ht="17.25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269">
        <f t="shared" si="0"/>
        <v>0</v>
      </c>
      <c r="AI21" s="270">
        <f t="shared" si="1"/>
        <v>0</v>
      </c>
      <c r="AJ21" s="271">
        <f t="shared" si="2"/>
        <v>0</v>
      </c>
    </row>
    <row r="22" spans="1:36" ht="17.25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269">
        <f t="shared" si="0"/>
        <v>0</v>
      </c>
      <c r="AI22" s="270">
        <f t="shared" si="1"/>
        <v>0</v>
      </c>
      <c r="AJ22" s="271">
        <f t="shared" si="2"/>
        <v>0</v>
      </c>
    </row>
    <row r="23" spans="1:36" ht="17.25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269">
        <f t="shared" si="0"/>
        <v>0</v>
      </c>
      <c r="AI23" s="270">
        <f t="shared" si="1"/>
        <v>0</v>
      </c>
      <c r="AJ23" s="271">
        <f t="shared" si="2"/>
        <v>0</v>
      </c>
    </row>
    <row r="24" spans="1:36" ht="17.25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269">
        <f t="shared" si="0"/>
        <v>0</v>
      </c>
      <c r="AI24" s="270">
        <f t="shared" si="1"/>
        <v>0</v>
      </c>
      <c r="AJ24" s="271">
        <f t="shared" si="2"/>
        <v>0</v>
      </c>
    </row>
    <row r="25" spans="1:36" ht="17.25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269">
        <f t="shared" si="0"/>
        <v>0</v>
      </c>
      <c r="AI25" s="270">
        <f t="shared" si="1"/>
        <v>0</v>
      </c>
      <c r="AJ25" s="271">
        <f t="shared" si="2"/>
        <v>0</v>
      </c>
    </row>
    <row r="26" spans="1:36" ht="17.25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269">
        <f t="shared" si="0"/>
        <v>0</v>
      </c>
      <c r="AI26" s="270">
        <f t="shared" si="1"/>
        <v>0</v>
      </c>
      <c r="AJ26" s="271">
        <f t="shared" si="2"/>
        <v>0</v>
      </c>
    </row>
    <row r="27" spans="1:36" ht="17.25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269">
        <f t="shared" si="0"/>
        <v>0</v>
      </c>
      <c r="AI27" s="270">
        <f t="shared" si="1"/>
        <v>0</v>
      </c>
      <c r="AJ27" s="271">
        <f t="shared" si="2"/>
        <v>0</v>
      </c>
    </row>
    <row r="28" spans="1:36" ht="17.25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269">
        <f t="shared" si="0"/>
        <v>0</v>
      </c>
      <c r="AI28" s="270">
        <f t="shared" si="1"/>
        <v>0</v>
      </c>
      <c r="AJ28" s="271">
        <f t="shared" si="2"/>
        <v>0</v>
      </c>
    </row>
    <row r="29" spans="1:36" ht="17.25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269">
        <f t="shared" si="0"/>
        <v>0</v>
      </c>
      <c r="AI29" s="270">
        <f t="shared" si="1"/>
        <v>0</v>
      </c>
      <c r="AJ29" s="271">
        <f t="shared" si="2"/>
        <v>0</v>
      </c>
    </row>
    <row r="30" spans="1:36" ht="17.25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269">
        <f t="shared" si="0"/>
        <v>0</v>
      </c>
      <c r="AI30" s="270">
        <f t="shared" si="1"/>
        <v>0</v>
      </c>
      <c r="AJ30" s="271">
        <f t="shared" si="2"/>
        <v>0</v>
      </c>
    </row>
    <row r="31" spans="1:36" ht="17.25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269">
        <f t="shared" si="0"/>
        <v>0</v>
      </c>
      <c r="AI31" s="270">
        <f t="shared" si="1"/>
        <v>0</v>
      </c>
      <c r="AJ31" s="271">
        <f t="shared" si="2"/>
        <v>0</v>
      </c>
    </row>
    <row r="32" spans="1:36" ht="17.25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269">
        <f t="shared" si="0"/>
        <v>0</v>
      </c>
      <c r="AI32" s="270">
        <f t="shared" si="1"/>
        <v>0</v>
      </c>
      <c r="AJ32" s="271">
        <f t="shared" si="2"/>
        <v>0</v>
      </c>
    </row>
    <row r="33" spans="1:36" ht="17.25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269">
        <f t="shared" si="0"/>
        <v>0</v>
      </c>
      <c r="AI33" s="270">
        <f t="shared" si="1"/>
        <v>0</v>
      </c>
      <c r="AJ33" s="271">
        <f t="shared" si="2"/>
        <v>0</v>
      </c>
    </row>
    <row r="34" spans="1:36" ht="17.25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269">
        <f t="shared" si="0"/>
        <v>0</v>
      </c>
      <c r="AI34" s="270">
        <f t="shared" si="1"/>
        <v>0</v>
      </c>
      <c r="AJ34" s="271">
        <f t="shared" si="2"/>
        <v>0</v>
      </c>
    </row>
    <row r="35" spans="1:36" ht="17.25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269">
        <f t="shared" si="0"/>
        <v>0</v>
      </c>
      <c r="AI35" s="270">
        <f t="shared" si="1"/>
        <v>0</v>
      </c>
      <c r="AJ35" s="271">
        <f t="shared" si="2"/>
        <v>0</v>
      </c>
    </row>
    <row r="36" spans="1:36" ht="17.25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269">
        <f t="shared" si="0"/>
        <v>0</v>
      </c>
      <c r="AI36" s="270">
        <f t="shared" si="1"/>
        <v>0</v>
      </c>
      <c r="AJ36" s="271">
        <f t="shared" si="2"/>
        <v>0</v>
      </c>
    </row>
    <row r="37" spans="1:36" ht="17.25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269">
        <f t="shared" si="0"/>
        <v>0</v>
      </c>
      <c r="AI37" s="270">
        <f t="shared" si="1"/>
        <v>0</v>
      </c>
      <c r="AJ37" s="271">
        <f t="shared" si="2"/>
        <v>0</v>
      </c>
    </row>
    <row r="38" spans="1:36" ht="17.25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269">
        <f t="shared" si="0"/>
        <v>0</v>
      </c>
      <c r="AI38" s="270">
        <f t="shared" si="1"/>
        <v>0</v>
      </c>
      <c r="AJ38" s="271">
        <f t="shared" si="2"/>
        <v>0</v>
      </c>
    </row>
    <row r="39" spans="1:36" ht="17.25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269">
        <f t="shared" si="0"/>
        <v>0</v>
      </c>
      <c r="AI39" s="270">
        <f t="shared" si="1"/>
        <v>0</v>
      </c>
      <c r="AJ39" s="271">
        <f t="shared" si="2"/>
        <v>0</v>
      </c>
    </row>
    <row r="40" spans="1:36" ht="17.25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269">
        <f t="shared" si="0"/>
        <v>0</v>
      </c>
      <c r="AI40" s="270">
        <f t="shared" si="1"/>
        <v>0</v>
      </c>
      <c r="AJ40" s="271">
        <f t="shared" si="2"/>
        <v>0</v>
      </c>
    </row>
    <row r="41" spans="1:36" ht="17.25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269">
        <f t="shared" si="0"/>
        <v>0</v>
      </c>
      <c r="AI41" s="270">
        <f t="shared" si="1"/>
        <v>0</v>
      </c>
      <c r="AJ41" s="271">
        <f t="shared" si="2"/>
        <v>0</v>
      </c>
    </row>
    <row r="42" spans="1:36" ht="17.25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269">
        <f t="shared" si="0"/>
        <v>0</v>
      </c>
      <c r="AI42" s="270">
        <f t="shared" si="1"/>
        <v>0</v>
      </c>
      <c r="AJ42" s="271">
        <f t="shared" si="2"/>
        <v>0</v>
      </c>
    </row>
    <row r="43" spans="1:36" ht="17.25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269">
        <f t="shared" si="0"/>
        <v>0</v>
      </c>
      <c r="AI43" s="270">
        <f t="shared" si="1"/>
        <v>0</v>
      </c>
      <c r="AJ43" s="271">
        <f t="shared" si="2"/>
        <v>0</v>
      </c>
    </row>
    <row r="44" spans="1:36" ht="17.25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269">
        <f t="shared" si="0"/>
        <v>0</v>
      </c>
      <c r="AI44" s="270">
        <f t="shared" si="1"/>
        <v>0</v>
      </c>
      <c r="AJ44" s="271">
        <f t="shared" si="2"/>
        <v>0</v>
      </c>
    </row>
    <row r="45" spans="1:36" ht="17.25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269">
        <f t="shared" si="0"/>
        <v>0</v>
      </c>
      <c r="AI45" s="270">
        <f t="shared" si="1"/>
        <v>0</v>
      </c>
      <c r="AJ45" s="271">
        <f t="shared" si="2"/>
        <v>0</v>
      </c>
    </row>
    <row r="46" spans="1:36" ht="17.25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269">
        <f t="shared" si="0"/>
        <v>0</v>
      </c>
      <c r="AI46" s="270">
        <f t="shared" si="1"/>
        <v>0</v>
      </c>
      <c r="AJ46" s="271">
        <f t="shared" si="2"/>
        <v>0</v>
      </c>
    </row>
    <row r="47" spans="1:36" ht="17.25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269">
        <f t="shared" si="0"/>
        <v>0</v>
      </c>
      <c r="AI47" s="270">
        <f t="shared" si="1"/>
        <v>0</v>
      </c>
      <c r="AJ47" s="271">
        <f t="shared" si="2"/>
        <v>0</v>
      </c>
    </row>
    <row r="48" spans="1:36" ht="17.25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269">
        <f t="shared" si="0"/>
        <v>0</v>
      </c>
      <c r="AI48" s="270">
        <f t="shared" si="1"/>
        <v>0</v>
      </c>
      <c r="AJ48" s="271">
        <f t="shared" si="2"/>
        <v>0</v>
      </c>
    </row>
    <row r="49" spans="1:36" ht="17.25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269">
        <f t="shared" si="0"/>
        <v>0</v>
      </c>
      <c r="AI49" s="270">
        <f t="shared" si="1"/>
        <v>0</v>
      </c>
      <c r="AJ49" s="271">
        <f t="shared" si="2"/>
        <v>0</v>
      </c>
    </row>
    <row r="50" spans="1:36" ht="17.25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269">
        <f t="shared" si="0"/>
        <v>0</v>
      </c>
      <c r="AI50" s="270">
        <f t="shared" si="1"/>
        <v>0</v>
      </c>
      <c r="AJ50" s="271">
        <f t="shared" si="2"/>
        <v>0</v>
      </c>
    </row>
    <row r="51" spans="1:36" ht="17.25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269">
        <f t="shared" si="0"/>
        <v>0</v>
      </c>
      <c r="AI51" s="270">
        <f t="shared" si="1"/>
        <v>0</v>
      </c>
      <c r="AJ51" s="271">
        <f t="shared" si="2"/>
        <v>0</v>
      </c>
    </row>
    <row r="52" spans="1:36" ht="17.25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269">
        <f t="shared" si="0"/>
        <v>0</v>
      </c>
      <c r="AI52" s="270">
        <f t="shared" si="1"/>
        <v>0</v>
      </c>
      <c r="AJ52" s="271">
        <f t="shared" si="2"/>
        <v>0</v>
      </c>
    </row>
    <row r="53" spans="1:36" ht="17.25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269">
        <f t="shared" si="0"/>
        <v>0</v>
      </c>
      <c r="AI53" s="270">
        <f t="shared" si="1"/>
        <v>0</v>
      </c>
      <c r="AJ53" s="271">
        <f t="shared" si="2"/>
        <v>0</v>
      </c>
    </row>
    <row r="54" spans="1:36" ht="17.25" customHeight="1" x14ac:dyDescent="0.25">
      <c r="A54" s="4">
        <f>ปพ.5!A51</f>
        <v>0</v>
      </c>
      <c r="B54" s="5">
        <f>ปพ.5!B51</f>
        <v>0</v>
      </c>
      <c r="C54" s="71">
        <f>ปพ.5!D51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269">
        <f t="shared" si="0"/>
        <v>0</v>
      </c>
      <c r="AI54" s="270">
        <f t="shared" si="1"/>
        <v>0</v>
      </c>
      <c r="AJ54" s="271">
        <f t="shared" si="2"/>
        <v>0</v>
      </c>
    </row>
    <row r="55" spans="1:36" ht="17.25" customHeight="1" x14ac:dyDescent="0.25">
      <c r="A55" s="4">
        <f>ปพ.5!A52</f>
        <v>0</v>
      </c>
      <c r="B55" s="5">
        <f>ปพ.5!B52</f>
        <v>0</v>
      </c>
      <c r="C55" s="71">
        <f>ปพ.5!D52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269">
        <f t="shared" si="0"/>
        <v>0</v>
      </c>
      <c r="AI55" s="270">
        <f t="shared" si="1"/>
        <v>0</v>
      </c>
      <c r="AJ55" s="271">
        <f t="shared" si="2"/>
        <v>0</v>
      </c>
    </row>
    <row r="56" spans="1:36" ht="24.6" x14ac:dyDescent="0.25">
      <c r="A56" s="450"/>
      <c r="B56" s="451"/>
      <c r="C56" s="72" t="s">
        <v>122</v>
      </c>
      <c r="D56" s="73">
        <f t="shared" ref="D56:AG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73">
        <f t="shared" si="3"/>
        <v>0</v>
      </c>
      <c r="AH56" s="454"/>
      <c r="AI56" s="455"/>
      <c r="AJ56" s="455"/>
    </row>
    <row r="57" spans="1:36" ht="24.6" x14ac:dyDescent="0.25">
      <c r="A57" s="452"/>
      <c r="B57" s="453"/>
      <c r="C57" s="76" t="s">
        <v>123</v>
      </c>
      <c r="D57" s="77">
        <f t="shared" ref="D57:AG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77">
        <f t="shared" si="4"/>
        <v>0</v>
      </c>
      <c r="AH57" s="456"/>
      <c r="AI57" s="457"/>
      <c r="AJ57" s="457"/>
    </row>
    <row r="58" spans="1:36" ht="24.6" x14ac:dyDescent="0.25">
      <c r="A58" s="452"/>
      <c r="B58" s="453"/>
      <c r="C58" s="74" t="s">
        <v>121</v>
      </c>
      <c r="D58" s="75">
        <f t="shared" ref="D58:AG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75">
        <f t="shared" si="5"/>
        <v>0</v>
      </c>
      <c r="AH58" s="456"/>
      <c r="AI58" s="457"/>
      <c r="AJ58" s="457"/>
    </row>
    <row r="59" spans="1:36" ht="24.6" x14ac:dyDescent="0.25">
      <c r="A59" s="254"/>
      <c r="B59" s="47"/>
      <c r="C59" s="48"/>
      <c r="D59" s="272" t="s">
        <v>140</v>
      </c>
      <c r="E59" s="272" t="s">
        <v>141</v>
      </c>
      <c r="F59" s="272" t="s">
        <v>142</v>
      </c>
      <c r="G59" s="272" t="s">
        <v>143</v>
      </c>
      <c r="H59" s="272" t="s">
        <v>144</v>
      </c>
      <c r="I59" s="46"/>
      <c r="J59" s="46"/>
      <c r="K59" s="46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</row>
    <row r="60" spans="1:36" ht="22.5" customHeight="1" x14ac:dyDescent="0.25">
      <c r="A60" s="8"/>
      <c r="B60" s="8"/>
      <c r="C60" s="8"/>
      <c r="D60" s="45">
        <f>COUNTIF(D9:AG9,"จ.")</f>
        <v>0</v>
      </c>
      <c r="E60" s="45">
        <f>COUNTIF(D9:AG9,"อ.")</f>
        <v>0</v>
      </c>
      <c r="F60" s="45">
        <f>COUNTIF(D9:AG9,"พ.")</f>
        <v>0</v>
      </c>
      <c r="G60" s="45">
        <f>COUNTIF(D9:AG9,"พฤ.")</f>
        <v>0</v>
      </c>
      <c r="H60" s="45">
        <f>COUNTIF(D9:AG9,"ศ.")</f>
        <v>0</v>
      </c>
      <c r="I60" s="273">
        <f>SUM(D60:H60)</f>
        <v>0</v>
      </c>
      <c r="J60" s="45"/>
      <c r="K60" s="45"/>
      <c r="AE60" s="458"/>
      <c r="AF60" s="458"/>
      <c r="AG60" s="458"/>
      <c r="AH60" s="458"/>
      <c r="AI60" s="458"/>
      <c r="AJ60" s="458"/>
    </row>
    <row r="61" spans="1:36" ht="22.5" customHeight="1" x14ac:dyDescent="0.25">
      <c r="A61" s="8"/>
      <c r="B61" s="8"/>
      <c r="C61" s="8"/>
      <c r="D61" s="45"/>
      <c r="E61" s="45"/>
      <c r="F61" s="45"/>
      <c r="G61" s="45"/>
      <c r="H61" s="45"/>
      <c r="I61" s="45"/>
      <c r="J61" s="45"/>
      <c r="K61" s="45"/>
      <c r="AE61" s="447"/>
      <c r="AF61" s="447"/>
      <c r="AG61" s="447"/>
      <c r="AH61" s="447"/>
      <c r="AI61" s="447"/>
      <c r="AJ61" s="447"/>
    </row>
    <row r="62" spans="1:36" ht="22.5" customHeight="1" x14ac:dyDescent="0.25">
      <c r="A62" s="8"/>
      <c r="B62" s="8"/>
      <c r="C62" s="8"/>
      <c r="D62" s="45"/>
      <c r="E62" s="45"/>
      <c r="F62" s="45"/>
      <c r="G62" s="45"/>
      <c r="H62" s="45"/>
      <c r="I62" s="45"/>
      <c r="J62" s="45"/>
      <c r="K62" s="45"/>
      <c r="AE62" s="447"/>
      <c r="AF62" s="447"/>
      <c r="AG62" s="447"/>
      <c r="AH62" s="447"/>
      <c r="AI62" s="447"/>
      <c r="AJ62" s="447"/>
    </row>
    <row r="63" spans="1:36" ht="27" x14ac:dyDescent="0.25">
      <c r="A63" s="8"/>
      <c r="B63" s="8"/>
      <c r="C63" s="8"/>
      <c r="D63" s="45"/>
      <c r="E63" s="45"/>
      <c r="F63" s="45"/>
      <c r="G63" s="45"/>
      <c r="H63" s="45"/>
      <c r="I63" s="45"/>
      <c r="J63" s="45"/>
      <c r="K63" s="45"/>
    </row>
    <row r="64" spans="1:36" ht="27" x14ac:dyDescent="0.25">
      <c r="A64" s="8"/>
      <c r="B64" s="8"/>
      <c r="C64" s="8"/>
      <c r="D64" s="45"/>
      <c r="E64" s="45"/>
      <c r="F64" s="45"/>
      <c r="G64" s="45"/>
      <c r="H64" s="45"/>
      <c r="I64" s="45"/>
      <c r="J64" s="45"/>
      <c r="K64" s="45"/>
    </row>
    <row r="65" spans="1:11" ht="27" x14ac:dyDescent="0.25">
      <c r="A65" s="8"/>
      <c r="B65" s="8"/>
      <c r="C65" s="8"/>
      <c r="D65" s="45"/>
      <c r="E65" s="45"/>
      <c r="F65" s="45"/>
      <c r="G65" s="45"/>
      <c r="H65" s="45"/>
      <c r="I65" s="45"/>
      <c r="J65" s="45"/>
      <c r="K65" s="45"/>
    </row>
    <row r="66" spans="1:11" ht="27" x14ac:dyDescent="0.25">
      <c r="A66" s="8"/>
      <c r="B66" s="8"/>
      <c r="C66" s="8"/>
      <c r="D66" s="45"/>
      <c r="E66" s="45"/>
      <c r="F66" s="45"/>
      <c r="G66" s="45"/>
      <c r="H66" s="45"/>
      <c r="I66" s="45"/>
      <c r="J66" s="45"/>
      <c r="K66" s="45"/>
    </row>
    <row r="67" spans="1:11" ht="27" x14ac:dyDescent="0.25">
      <c r="A67" s="8"/>
      <c r="B67" s="8"/>
      <c r="C67" s="8"/>
      <c r="D67" s="45"/>
      <c r="E67" s="45"/>
      <c r="F67" s="45"/>
      <c r="G67" s="45"/>
      <c r="H67" s="45"/>
      <c r="I67" s="45"/>
      <c r="J67" s="45"/>
      <c r="K67" s="45"/>
    </row>
    <row r="68" spans="1:11" ht="27" x14ac:dyDescent="0.25">
      <c r="A68" s="8"/>
      <c r="B68" s="8"/>
      <c r="C68" s="8"/>
      <c r="D68" s="45"/>
      <c r="E68" s="45"/>
      <c r="F68" s="45"/>
      <c r="G68" s="45"/>
      <c r="H68" s="45"/>
      <c r="I68" s="45"/>
      <c r="J68" s="45"/>
      <c r="K68" s="45"/>
    </row>
    <row r="69" spans="1:11" ht="27" x14ac:dyDescent="0.25">
      <c r="A69" s="8"/>
      <c r="B69" s="8"/>
      <c r="C69" s="8"/>
      <c r="D69" s="45"/>
      <c r="E69" s="45"/>
      <c r="F69" s="45"/>
      <c r="G69" s="45"/>
      <c r="H69" s="45"/>
      <c r="I69" s="45"/>
      <c r="J69" s="45"/>
      <c r="K69" s="45"/>
    </row>
    <row r="70" spans="1:11" ht="27" x14ac:dyDescent="0.25">
      <c r="A70" s="8"/>
      <c r="B70" s="8"/>
      <c r="C70" s="8"/>
      <c r="D70" s="45"/>
      <c r="E70" s="45"/>
      <c r="F70" s="45"/>
      <c r="G70" s="45"/>
      <c r="H70" s="45"/>
      <c r="I70" s="45"/>
      <c r="J70" s="45"/>
      <c r="K70" s="45"/>
    </row>
    <row r="71" spans="1:11" ht="27" x14ac:dyDescent="0.25">
      <c r="A71" s="8"/>
      <c r="B71" s="8"/>
      <c r="C71" s="8"/>
      <c r="D71" s="45"/>
      <c r="E71" s="45"/>
      <c r="F71" s="45"/>
      <c r="G71" s="45"/>
      <c r="H71" s="45"/>
      <c r="I71" s="45"/>
      <c r="J71" s="45"/>
      <c r="K71" s="45"/>
    </row>
    <row r="72" spans="1:11" ht="27" x14ac:dyDescent="0.25">
      <c r="A72" s="8"/>
      <c r="B72" s="8"/>
      <c r="C72" s="8"/>
      <c r="D72" s="45"/>
      <c r="E72" s="45"/>
      <c r="F72" s="45"/>
      <c r="G72" s="45"/>
      <c r="H72" s="45"/>
      <c r="I72" s="45"/>
      <c r="J72" s="45"/>
      <c r="K72" s="45"/>
    </row>
  </sheetData>
  <sheetProtection algorithmName="SHA-512" hashValue="zN0WcnMCTYxODGpEpotYVkLdDEap5eGXs/ejjwgPQiO1RlkqtnmQpitT+ZI5zVrhQHyD8Ll7gifSEFGePMsmMw==" saltValue="wXmuzdCIWtOMdtIzUR9nbA==" spinCount="100000" sheet="1" objects="1" scenarios="1"/>
  <mergeCells count="23">
    <mergeCell ref="AE62:AJ62"/>
    <mergeCell ref="AI8:AI9"/>
    <mergeCell ref="AJ8:AJ9"/>
    <mergeCell ref="A56:B58"/>
    <mergeCell ref="AH56:AJ58"/>
    <mergeCell ref="AE60:AJ60"/>
    <mergeCell ref="AE61:AJ61"/>
    <mergeCell ref="A4:F4"/>
    <mergeCell ref="G4:S4"/>
    <mergeCell ref="T4:AA4"/>
    <mergeCell ref="AB4:AJ4"/>
    <mergeCell ref="A5:A9"/>
    <mergeCell ref="B5:B9"/>
    <mergeCell ref="C5:C9"/>
    <mergeCell ref="D5:S7"/>
    <mergeCell ref="T5:AJ7"/>
    <mergeCell ref="AH8:AH9"/>
    <mergeCell ref="A1:S1"/>
    <mergeCell ref="T1:AJ1"/>
    <mergeCell ref="A2:S2"/>
    <mergeCell ref="T2:AJ2"/>
    <mergeCell ref="A3:S3"/>
    <mergeCell ref="T3:AJ3"/>
  </mergeCells>
  <conditionalFormatting sqref="D10:AG55">
    <cfRule type="containsText" dxfId="2" priority="1" operator="containsText" text="ลา">
      <formula>NOT(ISERROR(SEARCH("ลา",D10)))</formula>
    </cfRule>
    <cfRule type="containsText" dxfId="1" priority="2" operator="containsText" text="ขาด">
      <formula>NOT(ISERROR(SEARCH("ขาด",D10)))</formula>
    </cfRule>
    <cfRule type="containsText" dxfId="0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9:AG9" xr:uid="{147E44DF-3A3A-4BF3-B028-743C783DC362}">
      <formula1>"จ.,อ.,พ.,พฤ.,ศ."</formula1>
    </dataValidation>
    <dataValidation type="list" allowBlank="1" showInputMessage="1" showErrorMessage="1" sqref="D10:AG55" xr:uid="{5E58D055-49D7-41A7-B7BC-7E385CFE93FD}">
      <formula1>"ขาด,ลา,มา"</formula1>
    </dataValidation>
  </dataValidations>
  <pageMargins left="0.9055118110236221" right="0.70866141732283472" top="0.74803149606299213" bottom="0.74803149606299213" header="0.31496062992125984" footer="0.31496062992125984"/>
  <pageSetup paperSize="5" scale="97" orientation="portrait" horizontalDpi="360" verticalDpi="360" r:id="rId1"/>
  <colBreaks count="1" manualBreakCount="1">
    <brk id="14" max="6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P64"/>
  <sheetViews>
    <sheetView showZeros="0" view="pageBreakPreview" zoomScale="85" zoomScaleNormal="100" zoomScaleSheetLayoutView="85" workbookViewId="0">
      <selection activeCell="A3" sqref="A3:P3"/>
    </sheetView>
  </sheetViews>
  <sheetFormatPr defaultColWidth="9" defaultRowHeight="16.8" x14ac:dyDescent="0.25"/>
  <cols>
    <col min="1" max="1" width="6.19921875" style="50" customWidth="1"/>
    <col min="2" max="2" width="33.3984375" style="50" customWidth="1"/>
    <col min="3" max="15" width="5.796875" style="50" customWidth="1"/>
    <col min="16" max="16" width="8.19921875" style="51" customWidth="1"/>
    <col min="17" max="16384" width="9" style="50"/>
  </cols>
  <sheetData>
    <row r="1" spans="1:16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</row>
    <row r="2" spans="1:16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</row>
    <row r="3" spans="1:16" ht="24.6" x14ac:dyDescent="0.25">
      <c r="A3" s="469" t="str">
        <f>"แบบบันทึกการเข้าเรียนกลุ่มสาระ"&amp;"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</row>
    <row r="4" spans="1:16" ht="24.6" x14ac:dyDescent="0.25">
      <c r="A4" s="485" t="str">
        <f>"  ครูผู้สอน "&amp;ข้อมูลพื้นฐาน!B10</f>
        <v xml:space="preserve">  ครูผู้สอน 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</row>
    <row r="5" spans="1:16" ht="14.25" customHeight="1" x14ac:dyDescent="0.25">
      <c r="A5" s="465" t="s">
        <v>45</v>
      </c>
      <c r="B5" s="465" t="s">
        <v>51</v>
      </c>
      <c r="C5" s="486" t="s">
        <v>154</v>
      </c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8"/>
    </row>
    <row r="6" spans="1:16" ht="14.25" customHeight="1" x14ac:dyDescent="0.25">
      <c r="A6" s="466"/>
      <c r="B6" s="466"/>
      <c r="C6" s="489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1"/>
    </row>
    <row r="7" spans="1:16" ht="18.75" customHeight="1" x14ac:dyDescent="0.25">
      <c r="A7" s="466"/>
      <c r="B7" s="466"/>
      <c r="C7" s="492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4"/>
    </row>
    <row r="8" spans="1:16" ht="18.75" customHeight="1" x14ac:dyDescent="0.25">
      <c r="A8" s="466"/>
      <c r="B8" s="466"/>
      <c r="C8" s="86" t="s">
        <v>129</v>
      </c>
      <c r="D8" s="86" t="s">
        <v>130</v>
      </c>
      <c r="E8" s="86" t="s">
        <v>131</v>
      </c>
      <c r="F8" s="86" t="s">
        <v>132</v>
      </c>
      <c r="G8" s="86" t="s">
        <v>133</v>
      </c>
      <c r="H8" s="86" t="s">
        <v>134</v>
      </c>
      <c r="I8" s="86" t="s">
        <v>135</v>
      </c>
      <c r="J8" s="86" t="s">
        <v>136</v>
      </c>
      <c r="K8" s="86" t="s">
        <v>137</v>
      </c>
      <c r="L8" s="86" t="s">
        <v>138</v>
      </c>
      <c r="M8" s="86" t="s">
        <v>139</v>
      </c>
      <c r="N8" s="252" t="s">
        <v>153</v>
      </c>
      <c r="O8" s="86" t="s">
        <v>87</v>
      </c>
      <c r="P8" s="465" t="s">
        <v>24</v>
      </c>
    </row>
    <row r="9" spans="1:16" ht="18.75" customHeight="1" x14ac:dyDescent="0.25">
      <c r="A9" s="467"/>
      <c r="B9" s="467"/>
      <c r="C9" s="67">
        <f>'พ.ค.'!I60</f>
        <v>0</v>
      </c>
      <c r="D9" s="67">
        <f>'มิ.ย.'!I60</f>
        <v>0</v>
      </c>
      <c r="E9" s="67">
        <f>'ก.ค.'!I60</f>
        <v>0</v>
      </c>
      <c r="F9" s="67">
        <f>'ส.ค.'!I60</f>
        <v>0</v>
      </c>
      <c r="G9" s="67">
        <f>'ก.ย.'!I60</f>
        <v>0</v>
      </c>
      <c r="H9" s="67">
        <f>'ต.ค.'!I60</f>
        <v>0</v>
      </c>
      <c r="I9" s="67">
        <f>'พ.ย.'!I60</f>
        <v>0</v>
      </c>
      <c r="J9" s="67">
        <f>'ธ.ค.'!I60</f>
        <v>0</v>
      </c>
      <c r="K9" s="67">
        <f>'ม.ค.'!I60</f>
        <v>0</v>
      </c>
      <c r="L9" s="67">
        <f>'ก.พ.'!I60</f>
        <v>0</v>
      </c>
      <c r="M9" s="67">
        <f>'มี.ค.'!I60</f>
        <v>0</v>
      </c>
      <c r="N9" s="67">
        <f>'เม.ย.'!I60</f>
        <v>0</v>
      </c>
      <c r="O9" s="67">
        <f>SUM(C9:N9)</f>
        <v>0</v>
      </c>
      <c r="P9" s="467"/>
    </row>
    <row r="10" spans="1:16" ht="24.6" x14ac:dyDescent="0.25">
      <c r="A10" s="4">
        <f>ปพ.5!A7</f>
        <v>0</v>
      </c>
      <c r="B10" s="7">
        <f>ปพ.5!D7</f>
        <v>0</v>
      </c>
      <c r="C10" s="5">
        <f>'พ.ค.'!AK10</f>
        <v>0</v>
      </c>
      <c r="D10" s="5">
        <f>'มิ.ย.'!AJ10</f>
        <v>0</v>
      </c>
      <c r="E10" s="5">
        <f>'ก.ค.'!AK10</f>
        <v>0</v>
      </c>
      <c r="F10" s="5">
        <f>'ส.ค.'!AK10</f>
        <v>0</v>
      </c>
      <c r="G10" s="5">
        <f>'ก.ย.'!AJ10</f>
        <v>0</v>
      </c>
      <c r="H10" s="5">
        <f>'ต.ค.'!AK10</f>
        <v>0</v>
      </c>
      <c r="I10" s="5">
        <f>'พ.ย.'!AJ10</f>
        <v>0</v>
      </c>
      <c r="J10" s="5">
        <f>'ธ.ค.'!AK10</f>
        <v>0</v>
      </c>
      <c r="K10" s="5">
        <f>'ม.ค.'!AK10</f>
        <v>0</v>
      </c>
      <c r="L10" s="6">
        <f>'ก.พ.'!AI10</f>
        <v>0</v>
      </c>
      <c r="M10" s="5">
        <f>'มี.ค.'!AK10</f>
        <v>0</v>
      </c>
      <c r="N10" s="5">
        <f>'เม.ย.'!AJ10</f>
        <v>0</v>
      </c>
      <c r="O10" s="5">
        <f>SUM(C10:N10)</f>
        <v>0</v>
      </c>
      <c r="P10" s="290" t="e">
        <f>(O10*100)/$O$9</f>
        <v>#DIV/0!</v>
      </c>
    </row>
    <row r="11" spans="1:16" ht="24.6" x14ac:dyDescent="0.25">
      <c r="A11" s="4">
        <f>ปพ.5!A8</f>
        <v>0</v>
      </c>
      <c r="B11" s="7">
        <f>ปพ.5!D8</f>
        <v>0</v>
      </c>
      <c r="C11" s="5">
        <f>'พ.ค.'!AK11</f>
        <v>0</v>
      </c>
      <c r="D11" s="5">
        <f>'มิ.ย.'!AJ11</f>
        <v>0</v>
      </c>
      <c r="E11" s="5">
        <f>'ก.ค.'!AK11</f>
        <v>0</v>
      </c>
      <c r="F11" s="5">
        <f>'ส.ค.'!AK11</f>
        <v>0</v>
      </c>
      <c r="G11" s="5">
        <f>'ก.ย.'!AJ11</f>
        <v>0</v>
      </c>
      <c r="H11" s="5">
        <f>'ต.ค.'!AK11</f>
        <v>0</v>
      </c>
      <c r="I11" s="5">
        <f>'พ.ย.'!AJ11</f>
        <v>0</v>
      </c>
      <c r="J11" s="5">
        <f>'ธ.ค.'!AK11</f>
        <v>0</v>
      </c>
      <c r="K11" s="5">
        <f>'ม.ค.'!AK11</f>
        <v>0</v>
      </c>
      <c r="L11" s="6">
        <f>'ก.พ.'!AI11</f>
        <v>0</v>
      </c>
      <c r="M11" s="5">
        <f>'มี.ค.'!AK11</f>
        <v>0</v>
      </c>
      <c r="N11" s="5">
        <f>'เม.ย.'!AJ11</f>
        <v>0</v>
      </c>
      <c r="O11" s="5">
        <f t="shared" ref="O11:O54" si="0">SUM(C11:N11)</f>
        <v>0</v>
      </c>
      <c r="P11" s="290" t="e">
        <f t="shared" ref="P11:P54" si="1">(O11*100)/$O$9</f>
        <v>#DIV/0!</v>
      </c>
    </row>
    <row r="12" spans="1:16" ht="24.6" x14ac:dyDescent="0.25">
      <c r="A12" s="4">
        <f>ปพ.5!A9</f>
        <v>0</v>
      </c>
      <c r="B12" s="7">
        <f>ปพ.5!D9</f>
        <v>0</v>
      </c>
      <c r="C12" s="5">
        <f>'พ.ค.'!AK12</f>
        <v>0</v>
      </c>
      <c r="D12" s="5">
        <f>'มิ.ย.'!AJ12</f>
        <v>0</v>
      </c>
      <c r="E12" s="5">
        <f>'ก.ค.'!AK12</f>
        <v>0</v>
      </c>
      <c r="F12" s="5">
        <f>'ส.ค.'!AK12</f>
        <v>0</v>
      </c>
      <c r="G12" s="5">
        <f>'ก.ย.'!AJ12</f>
        <v>0</v>
      </c>
      <c r="H12" s="5">
        <f>'ต.ค.'!AK12</f>
        <v>0</v>
      </c>
      <c r="I12" s="5">
        <f>'พ.ย.'!AJ12</f>
        <v>0</v>
      </c>
      <c r="J12" s="5">
        <f>'ธ.ค.'!AK12</f>
        <v>0</v>
      </c>
      <c r="K12" s="5">
        <f>'ม.ค.'!AK12</f>
        <v>0</v>
      </c>
      <c r="L12" s="6">
        <f>'ก.พ.'!AI12</f>
        <v>0</v>
      </c>
      <c r="M12" s="5">
        <f>'มี.ค.'!AK12</f>
        <v>0</v>
      </c>
      <c r="N12" s="5">
        <f>'เม.ย.'!AJ12</f>
        <v>0</v>
      </c>
      <c r="O12" s="5">
        <f t="shared" si="0"/>
        <v>0</v>
      </c>
      <c r="P12" s="290" t="e">
        <f t="shared" si="1"/>
        <v>#DIV/0!</v>
      </c>
    </row>
    <row r="13" spans="1:16" ht="24.6" x14ac:dyDescent="0.25">
      <c r="A13" s="4">
        <f>ปพ.5!A10</f>
        <v>0</v>
      </c>
      <c r="B13" s="7">
        <f>ปพ.5!D10</f>
        <v>0</v>
      </c>
      <c r="C13" s="5">
        <f>'พ.ค.'!AK13</f>
        <v>0</v>
      </c>
      <c r="D13" s="5">
        <f>'มิ.ย.'!AJ13</f>
        <v>0</v>
      </c>
      <c r="E13" s="5">
        <f>'ก.ค.'!AK13</f>
        <v>0</v>
      </c>
      <c r="F13" s="5">
        <f>'ส.ค.'!AK13</f>
        <v>0</v>
      </c>
      <c r="G13" s="5">
        <f>'ก.ย.'!AJ13</f>
        <v>0</v>
      </c>
      <c r="H13" s="5">
        <f>'ต.ค.'!AK13</f>
        <v>0</v>
      </c>
      <c r="I13" s="5">
        <f>'พ.ย.'!AJ13</f>
        <v>0</v>
      </c>
      <c r="J13" s="5">
        <f>'ธ.ค.'!AK13</f>
        <v>0</v>
      </c>
      <c r="K13" s="5">
        <f>'ม.ค.'!AK13</f>
        <v>0</v>
      </c>
      <c r="L13" s="6">
        <f>'ก.พ.'!AI13</f>
        <v>0</v>
      </c>
      <c r="M13" s="5">
        <f>'มี.ค.'!AK13</f>
        <v>0</v>
      </c>
      <c r="N13" s="5">
        <f>'เม.ย.'!AJ13</f>
        <v>0</v>
      </c>
      <c r="O13" s="5">
        <f t="shared" si="0"/>
        <v>0</v>
      </c>
      <c r="P13" s="290" t="e">
        <f t="shared" si="1"/>
        <v>#DIV/0!</v>
      </c>
    </row>
    <row r="14" spans="1:16" ht="24.6" x14ac:dyDescent="0.25">
      <c r="A14" s="4">
        <f>ปพ.5!A11</f>
        <v>0</v>
      </c>
      <c r="B14" s="7">
        <f>ปพ.5!D11</f>
        <v>0</v>
      </c>
      <c r="C14" s="5">
        <f>'พ.ค.'!AK14</f>
        <v>0</v>
      </c>
      <c r="D14" s="5">
        <f>'มิ.ย.'!AJ14</f>
        <v>0</v>
      </c>
      <c r="E14" s="5">
        <f>'ก.ค.'!AK14</f>
        <v>0</v>
      </c>
      <c r="F14" s="5">
        <f>'ส.ค.'!AK14</f>
        <v>0</v>
      </c>
      <c r="G14" s="5">
        <f>'ก.ย.'!AJ14</f>
        <v>0</v>
      </c>
      <c r="H14" s="5">
        <f>'ต.ค.'!AK14</f>
        <v>0</v>
      </c>
      <c r="I14" s="5">
        <f>'พ.ย.'!AJ14</f>
        <v>0</v>
      </c>
      <c r="J14" s="5">
        <f>'ธ.ค.'!AK14</f>
        <v>0</v>
      </c>
      <c r="K14" s="5">
        <f>'ม.ค.'!AK14</f>
        <v>0</v>
      </c>
      <c r="L14" s="6">
        <f>'ก.พ.'!AI14</f>
        <v>0</v>
      </c>
      <c r="M14" s="5">
        <f>'มี.ค.'!AK14</f>
        <v>0</v>
      </c>
      <c r="N14" s="5">
        <f>'เม.ย.'!AJ14</f>
        <v>0</v>
      </c>
      <c r="O14" s="5">
        <f t="shared" si="0"/>
        <v>0</v>
      </c>
      <c r="P14" s="290" t="e">
        <f t="shared" si="1"/>
        <v>#DIV/0!</v>
      </c>
    </row>
    <row r="15" spans="1:16" ht="24.6" x14ac:dyDescent="0.25">
      <c r="A15" s="4">
        <f>ปพ.5!A12</f>
        <v>0</v>
      </c>
      <c r="B15" s="7">
        <f>ปพ.5!D12</f>
        <v>0</v>
      </c>
      <c r="C15" s="5">
        <f>'พ.ค.'!AK15</f>
        <v>0</v>
      </c>
      <c r="D15" s="5">
        <f>'มิ.ย.'!AJ15</f>
        <v>0</v>
      </c>
      <c r="E15" s="5">
        <f>'ก.ค.'!AK15</f>
        <v>0</v>
      </c>
      <c r="F15" s="5">
        <f>'ส.ค.'!AK15</f>
        <v>0</v>
      </c>
      <c r="G15" s="5">
        <f>'ก.ย.'!AJ15</f>
        <v>0</v>
      </c>
      <c r="H15" s="5">
        <f>'ต.ค.'!AK15</f>
        <v>0</v>
      </c>
      <c r="I15" s="5">
        <f>'พ.ย.'!AJ15</f>
        <v>0</v>
      </c>
      <c r="J15" s="5">
        <f>'ธ.ค.'!AK15</f>
        <v>0</v>
      </c>
      <c r="K15" s="5">
        <f>'ม.ค.'!AK15</f>
        <v>0</v>
      </c>
      <c r="L15" s="6">
        <f>'ก.พ.'!AI15</f>
        <v>0</v>
      </c>
      <c r="M15" s="5">
        <f>'มี.ค.'!AK15</f>
        <v>0</v>
      </c>
      <c r="N15" s="5">
        <f>'เม.ย.'!AJ15</f>
        <v>0</v>
      </c>
      <c r="O15" s="5">
        <f t="shared" si="0"/>
        <v>0</v>
      </c>
      <c r="P15" s="290" t="e">
        <f t="shared" si="1"/>
        <v>#DIV/0!</v>
      </c>
    </row>
    <row r="16" spans="1:16" ht="24.6" x14ac:dyDescent="0.25">
      <c r="A16" s="4">
        <f>ปพ.5!A13</f>
        <v>0</v>
      </c>
      <c r="B16" s="7">
        <f>ปพ.5!D13</f>
        <v>0</v>
      </c>
      <c r="C16" s="5">
        <f>'พ.ค.'!AK16</f>
        <v>0</v>
      </c>
      <c r="D16" s="5">
        <f>'มิ.ย.'!AJ16</f>
        <v>0</v>
      </c>
      <c r="E16" s="5">
        <f>'ก.ค.'!AK16</f>
        <v>0</v>
      </c>
      <c r="F16" s="5">
        <f>'ส.ค.'!AK16</f>
        <v>0</v>
      </c>
      <c r="G16" s="5">
        <f>'ก.ย.'!AJ16</f>
        <v>0</v>
      </c>
      <c r="H16" s="5">
        <f>'ต.ค.'!AK16</f>
        <v>0</v>
      </c>
      <c r="I16" s="5">
        <f>'พ.ย.'!AJ16</f>
        <v>0</v>
      </c>
      <c r="J16" s="5">
        <f>'ธ.ค.'!AK16</f>
        <v>0</v>
      </c>
      <c r="K16" s="5">
        <f>'ม.ค.'!AK16</f>
        <v>0</v>
      </c>
      <c r="L16" s="6">
        <f>'ก.พ.'!AI16</f>
        <v>0</v>
      </c>
      <c r="M16" s="5">
        <f>'มี.ค.'!AK16</f>
        <v>0</v>
      </c>
      <c r="N16" s="5">
        <f>'เม.ย.'!AJ16</f>
        <v>0</v>
      </c>
      <c r="O16" s="5">
        <f t="shared" si="0"/>
        <v>0</v>
      </c>
      <c r="P16" s="290" t="e">
        <f t="shared" si="1"/>
        <v>#DIV/0!</v>
      </c>
    </row>
    <row r="17" spans="1:16" ht="24.6" x14ac:dyDescent="0.25">
      <c r="A17" s="4">
        <f>ปพ.5!A14</f>
        <v>0</v>
      </c>
      <c r="B17" s="7">
        <f>ปพ.5!D14</f>
        <v>0</v>
      </c>
      <c r="C17" s="5">
        <f>'พ.ค.'!AK17</f>
        <v>0</v>
      </c>
      <c r="D17" s="5">
        <f>'มิ.ย.'!AJ17</f>
        <v>0</v>
      </c>
      <c r="E17" s="5">
        <f>'ก.ค.'!AK17</f>
        <v>0</v>
      </c>
      <c r="F17" s="5">
        <f>'ส.ค.'!AK17</f>
        <v>0</v>
      </c>
      <c r="G17" s="5">
        <f>'ก.ย.'!AJ17</f>
        <v>0</v>
      </c>
      <c r="H17" s="5">
        <f>'ต.ค.'!AK17</f>
        <v>0</v>
      </c>
      <c r="I17" s="5">
        <f>'พ.ย.'!AJ17</f>
        <v>0</v>
      </c>
      <c r="J17" s="5">
        <f>'ธ.ค.'!AK17</f>
        <v>0</v>
      </c>
      <c r="K17" s="5">
        <f>'ม.ค.'!AK17</f>
        <v>0</v>
      </c>
      <c r="L17" s="6">
        <f>'ก.พ.'!AI17</f>
        <v>0</v>
      </c>
      <c r="M17" s="5">
        <f>'มี.ค.'!AK17</f>
        <v>0</v>
      </c>
      <c r="N17" s="5">
        <f>'เม.ย.'!AJ17</f>
        <v>0</v>
      </c>
      <c r="O17" s="5">
        <f t="shared" si="0"/>
        <v>0</v>
      </c>
      <c r="P17" s="290" t="e">
        <f t="shared" si="1"/>
        <v>#DIV/0!</v>
      </c>
    </row>
    <row r="18" spans="1:16" ht="24.6" x14ac:dyDescent="0.25">
      <c r="A18" s="4">
        <f>ปพ.5!A15</f>
        <v>0</v>
      </c>
      <c r="B18" s="7">
        <f>ปพ.5!D15</f>
        <v>0</v>
      </c>
      <c r="C18" s="5">
        <f>'พ.ค.'!AK18</f>
        <v>0</v>
      </c>
      <c r="D18" s="5">
        <f>'มิ.ย.'!AJ18</f>
        <v>0</v>
      </c>
      <c r="E18" s="5">
        <f>'ก.ค.'!AK18</f>
        <v>0</v>
      </c>
      <c r="F18" s="5">
        <f>'ส.ค.'!AK18</f>
        <v>0</v>
      </c>
      <c r="G18" s="5">
        <f>'ก.ย.'!AJ18</f>
        <v>0</v>
      </c>
      <c r="H18" s="5">
        <f>'ต.ค.'!AK18</f>
        <v>0</v>
      </c>
      <c r="I18" s="5">
        <f>'พ.ย.'!AJ18</f>
        <v>0</v>
      </c>
      <c r="J18" s="5">
        <f>'ธ.ค.'!AK18</f>
        <v>0</v>
      </c>
      <c r="K18" s="5">
        <f>'ม.ค.'!AK18</f>
        <v>0</v>
      </c>
      <c r="L18" s="6">
        <f>'ก.พ.'!AI18</f>
        <v>0</v>
      </c>
      <c r="M18" s="5">
        <f>'มี.ค.'!AK18</f>
        <v>0</v>
      </c>
      <c r="N18" s="5">
        <f>'เม.ย.'!AJ18</f>
        <v>0</v>
      </c>
      <c r="O18" s="5">
        <f t="shared" si="0"/>
        <v>0</v>
      </c>
      <c r="P18" s="290" t="e">
        <f t="shared" si="1"/>
        <v>#DIV/0!</v>
      </c>
    </row>
    <row r="19" spans="1:16" ht="24.6" x14ac:dyDescent="0.25">
      <c r="A19" s="4">
        <f>ปพ.5!A16</f>
        <v>0</v>
      </c>
      <c r="B19" s="7">
        <f>ปพ.5!D16</f>
        <v>0</v>
      </c>
      <c r="C19" s="5">
        <f>'พ.ค.'!AK19</f>
        <v>0</v>
      </c>
      <c r="D19" s="5">
        <f>'มิ.ย.'!AJ19</f>
        <v>0</v>
      </c>
      <c r="E19" s="5">
        <f>'ก.ค.'!AK19</f>
        <v>0</v>
      </c>
      <c r="F19" s="5">
        <f>'ส.ค.'!AK19</f>
        <v>0</v>
      </c>
      <c r="G19" s="5">
        <f>'ก.ย.'!AJ19</f>
        <v>0</v>
      </c>
      <c r="H19" s="5">
        <f>'ต.ค.'!AK19</f>
        <v>0</v>
      </c>
      <c r="I19" s="5">
        <f>'พ.ย.'!AJ19</f>
        <v>0</v>
      </c>
      <c r="J19" s="5">
        <f>'ธ.ค.'!AK19</f>
        <v>0</v>
      </c>
      <c r="K19" s="5">
        <f>'ม.ค.'!AK19</f>
        <v>0</v>
      </c>
      <c r="L19" s="6">
        <f>'ก.พ.'!AI19</f>
        <v>0</v>
      </c>
      <c r="M19" s="5">
        <f>'มี.ค.'!AK19</f>
        <v>0</v>
      </c>
      <c r="N19" s="5">
        <f>'เม.ย.'!AJ19</f>
        <v>0</v>
      </c>
      <c r="O19" s="5">
        <f t="shared" si="0"/>
        <v>0</v>
      </c>
      <c r="P19" s="290" t="e">
        <f t="shared" si="1"/>
        <v>#DIV/0!</v>
      </c>
    </row>
    <row r="20" spans="1:16" ht="24.6" x14ac:dyDescent="0.25">
      <c r="A20" s="4">
        <f>ปพ.5!A17</f>
        <v>0</v>
      </c>
      <c r="B20" s="7">
        <f>ปพ.5!D17</f>
        <v>0</v>
      </c>
      <c r="C20" s="5">
        <f>'พ.ค.'!AK20</f>
        <v>0</v>
      </c>
      <c r="D20" s="5">
        <f>'มิ.ย.'!AJ20</f>
        <v>0</v>
      </c>
      <c r="E20" s="5">
        <f>'ก.ค.'!AK20</f>
        <v>0</v>
      </c>
      <c r="F20" s="5">
        <f>'ส.ค.'!AK20</f>
        <v>0</v>
      </c>
      <c r="G20" s="5">
        <f>'ก.ย.'!AJ20</f>
        <v>0</v>
      </c>
      <c r="H20" s="5">
        <f>'ต.ค.'!AK20</f>
        <v>0</v>
      </c>
      <c r="I20" s="5">
        <f>'พ.ย.'!AJ20</f>
        <v>0</v>
      </c>
      <c r="J20" s="5">
        <f>'ธ.ค.'!AK20</f>
        <v>0</v>
      </c>
      <c r="K20" s="5">
        <f>'ม.ค.'!AK20</f>
        <v>0</v>
      </c>
      <c r="L20" s="6">
        <f>'ก.พ.'!AI20</f>
        <v>0</v>
      </c>
      <c r="M20" s="5">
        <f>'มี.ค.'!AK20</f>
        <v>0</v>
      </c>
      <c r="N20" s="5">
        <f>'เม.ย.'!AJ20</f>
        <v>0</v>
      </c>
      <c r="O20" s="5">
        <f t="shared" si="0"/>
        <v>0</v>
      </c>
      <c r="P20" s="290" t="e">
        <f t="shared" si="1"/>
        <v>#DIV/0!</v>
      </c>
    </row>
    <row r="21" spans="1:16" ht="24.6" x14ac:dyDescent="0.25">
      <c r="A21" s="4">
        <f>ปพ.5!A18</f>
        <v>0</v>
      </c>
      <c r="B21" s="7">
        <f>ปพ.5!D18</f>
        <v>0</v>
      </c>
      <c r="C21" s="5">
        <f>'พ.ค.'!AK21</f>
        <v>0</v>
      </c>
      <c r="D21" s="5">
        <f>'มิ.ย.'!AJ21</f>
        <v>0</v>
      </c>
      <c r="E21" s="5">
        <f>'ก.ค.'!AK21</f>
        <v>0</v>
      </c>
      <c r="F21" s="5">
        <f>'ส.ค.'!AK21</f>
        <v>0</v>
      </c>
      <c r="G21" s="5">
        <f>'ก.ย.'!AJ21</f>
        <v>0</v>
      </c>
      <c r="H21" s="5">
        <f>'ต.ค.'!AK21</f>
        <v>0</v>
      </c>
      <c r="I21" s="5">
        <f>'พ.ย.'!AJ21</f>
        <v>0</v>
      </c>
      <c r="J21" s="5">
        <f>'ธ.ค.'!AK21</f>
        <v>0</v>
      </c>
      <c r="K21" s="5">
        <f>'ม.ค.'!AK21</f>
        <v>0</v>
      </c>
      <c r="L21" s="6">
        <f>'ก.พ.'!AI21</f>
        <v>0</v>
      </c>
      <c r="M21" s="5">
        <f>'มี.ค.'!AK21</f>
        <v>0</v>
      </c>
      <c r="N21" s="5">
        <f>'เม.ย.'!AJ21</f>
        <v>0</v>
      </c>
      <c r="O21" s="5">
        <f t="shared" si="0"/>
        <v>0</v>
      </c>
      <c r="P21" s="290" t="e">
        <f t="shared" si="1"/>
        <v>#DIV/0!</v>
      </c>
    </row>
    <row r="22" spans="1:16" ht="24.6" x14ac:dyDescent="0.25">
      <c r="A22" s="4">
        <f>ปพ.5!A19</f>
        <v>0</v>
      </c>
      <c r="B22" s="7">
        <f>ปพ.5!D19</f>
        <v>0</v>
      </c>
      <c r="C22" s="5">
        <f>'พ.ค.'!AK22</f>
        <v>0</v>
      </c>
      <c r="D22" s="5">
        <f>'มิ.ย.'!AJ22</f>
        <v>0</v>
      </c>
      <c r="E22" s="5">
        <f>'ก.ค.'!AK22</f>
        <v>0</v>
      </c>
      <c r="F22" s="5">
        <f>'ส.ค.'!AK22</f>
        <v>0</v>
      </c>
      <c r="G22" s="5">
        <f>'ก.ย.'!AJ22</f>
        <v>0</v>
      </c>
      <c r="H22" s="5">
        <f>'ต.ค.'!AK22</f>
        <v>0</v>
      </c>
      <c r="I22" s="5">
        <f>'พ.ย.'!AJ22</f>
        <v>0</v>
      </c>
      <c r="J22" s="5">
        <f>'ธ.ค.'!AK22</f>
        <v>0</v>
      </c>
      <c r="K22" s="5">
        <f>'ม.ค.'!AK22</f>
        <v>0</v>
      </c>
      <c r="L22" s="6">
        <f>'ก.พ.'!AI22</f>
        <v>0</v>
      </c>
      <c r="M22" s="5">
        <f>'มี.ค.'!AK22</f>
        <v>0</v>
      </c>
      <c r="N22" s="5">
        <f>'เม.ย.'!AJ22</f>
        <v>0</v>
      </c>
      <c r="O22" s="5">
        <f t="shared" si="0"/>
        <v>0</v>
      </c>
      <c r="P22" s="290" t="e">
        <f t="shared" si="1"/>
        <v>#DIV/0!</v>
      </c>
    </row>
    <row r="23" spans="1:16" ht="24.6" x14ac:dyDescent="0.25">
      <c r="A23" s="4">
        <f>ปพ.5!A20</f>
        <v>0</v>
      </c>
      <c r="B23" s="7">
        <f>ปพ.5!D20</f>
        <v>0</v>
      </c>
      <c r="C23" s="5">
        <f>'พ.ค.'!AK23</f>
        <v>0</v>
      </c>
      <c r="D23" s="5">
        <f>'มิ.ย.'!AJ23</f>
        <v>0</v>
      </c>
      <c r="E23" s="5">
        <f>'ก.ค.'!AK23</f>
        <v>0</v>
      </c>
      <c r="F23" s="5">
        <f>'ส.ค.'!AK23</f>
        <v>0</v>
      </c>
      <c r="G23" s="5">
        <f>'ก.ย.'!AJ23</f>
        <v>0</v>
      </c>
      <c r="H23" s="5">
        <f>'ต.ค.'!AK23</f>
        <v>0</v>
      </c>
      <c r="I23" s="5">
        <f>'พ.ย.'!AJ23</f>
        <v>0</v>
      </c>
      <c r="J23" s="5">
        <f>'ธ.ค.'!AK23</f>
        <v>0</v>
      </c>
      <c r="K23" s="5">
        <f>'ม.ค.'!AK23</f>
        <v>0</v>
      </c>
      <c r="L23" s="6">
        <f>'ก.พ.'!AI23</f>
        <v>0</v>
      </c>
      <c r="M23" s="5">
        <f>'มี.ค.'!AK23</f>
        <v>0</v>
      </c>
      <c r="N23" s="5">
        <f>'เม.ย.'!AJ23</f>
        <v>0</v>
      </c>
      <c r="O23" s="5">
        <f t="shared" si="0"/>
        <v>0</v>
      </c>
      <c r="P23" s="290" t="e">
        <f t="shared" si="1"/>
        <v>#DIV/0!</v>
      </c>
    </row>
    <row r="24" spans="1:16" ht="24.6" x14ac:dyDescent="0.25">
      <c r="A24" s="4">
        <f>ปพ.5!A21</f>
        <v>0</v>
      </c>
      <c r="B24" s="7">
        <f>ปพ.5!D21</f>
        <v>0</v>
      </c>
      <c r="C24" s="5">
        <f>'พ.ค.'!AK24</f>
        <v>0</v>
      </c>
      <c r="D24" s="5">
        <f>'มิ.ย.'!AJ24</f>
        <v>0</v>
      </c>
      <c r="E24" s="5">
        <f>'ก.ค.'!AK24</f>
        <v>0</v>
      </c>
      <c r="F24" s="5">
        <f>'ส.ค.'!AK24</f>
        <v>0</v>
      </c>
      <c r="G24" s="5">
        <f>'ก.ย.'!AJ24</f>
        <v>0</v>
      </c>
      <c r="H24" s="5">
        <f>'ต.ค.'!AK24</f>
        <v>0</v>
      </c>
      <c r="I24" s="5">
        <f>'พ.ย.'!AJ24</f>
        <v>0</v>
      </c>
      <c r="J24" s="5">
        <f>'ธ.ค.'!AK24</f>
        <v>0</v>
      </c>
      <c r="K24" s="5">
        <f>'ม.ค.'!AK24</f>
        <v>0</v>
      </c>
      <c r="L24" s="6">
        <f>'ก.พ.'!AI24</f>
        <v>0</v>
      </c>
      <c r="M24" s="5">
        <f>'มี.ค.'!AK24</f>
        <v>0</v>
      </c>
      <c r="N24" s="5">
        <f>'เม.ย.'!AJ24</f>
        <v>0</v>
      </c>
      <c r="O24" s="5">
        <f t="shared" si="0"/>
        <v>0</v>
      </c>
      <c r="P24" s="290" t="e">
        <f t="shared" si="1"/>
        <v>#DIV/0!</v>
      </c>
    </row>
    <row r="25" spans="1:16" ht="24.6" x14ac:dyDescent="0.25">
      <c r="A25" s="4">
        <f>ปพ.5!A22</f>
        <v>0</v>
      </c>
      <c r="B25" s="7">
        <f>ปพ.5!D22</f>
        <v>0</v>
      </c>
      <c r="C25" s="5">
        <f>'พ.ค.'!AK25</f>
        <v>0</v>
      </c>
      <c r="D25" s="5">
        <f>'มิ.ย.'!AJ25</f>
        <v>0</v>
      </c>
      <c r="E25" s="5">
        <f>'ก.ค.'!AK25</f>
        <v>0</v>
      </c>
      <c r="F25" s="5">
        <f>'ส.ค.'!AK25</f>
        <v>0</v>
      </c>
      <c r="G25" s="5">
        <f>'ก.ย.'!AJ25</f>
        <v>0</v>
      </c>
      <c r="H25" s="5">
        <f>'ต.ค.'!AK25</f>
        <v>0</v>
      </c>
      <c r="I25" s="5">
        <f>'พ.ย.'!AJ25</f>
        <v>0</v>
      </c>
      <c r="J25" s="5">
        <f>'ธ.ค.'!AK25</f>
        <v>0</v>
      </c>
      <c r="K25" s="5">
        <f>'ม.ค.'!AK25</f>
        <v>0</v>
      </c>
      <c r="L25" s="6">
        <f>'ก.พ.'!AI25</f>
        <v>0</v>
      </c>
      <c r="M25" s="5">
        <f>'มี.ค.'!AK25</f>
        <v>0</v>
      </c>
      <c r="N25" s="5">
        <f>'เม.ย.'!AJ25</f>
        <v>0</v>
      </c>
      <c r="O25" s="5">
        <f t="shared" si="0"/>
        <v>0</v>
      </c>
      <c r="P25" s="290" t="e">
        <f t="shared" si="1"/>
        <v>#DIV/0!</v>
      </c>
    </row>
    <row r="26" spans="1:16" ht="24.6" x14ac:dyDescent="0.25">
      <c r="A26" s="4">
        <f>ปพ.5!A23</f>
        <v>0</v>
      </c>
      <c r="B26" s="7">
        <f>ปพ.5!D23</f>
        <v>0</v>
      </c>
      <c r="C26" s="5">
        <f>'พ.ค.'!AK26</f>
        <v>0</v>
      </c>
      <c r="D26" s="5">
        <f>'มิ.ย.'!AJ26</f>
        <v>0</v>
      </c>
      <c r="E26" s="5">
        <f>'ก.ค.'!AK26</f>
        <v>0</v>
      </c>
      <c r="F26" s="5">
        <f>'ส.ค.'!AK26</f>
        <v>0</v>
      </c>
      <c r="G26" s="5">
        <f>'ก.ย.'!AJ26</f>
        <v>0</v>
      </c>
      <c r="H26" s="5">
        <f>'ต.ค.'!AK26</f>
        <v>0</v>
      </c>
      <c r="I26" s="5">
        <f>'พ.ย.'!AJ26</f>
        <v>0</v>
      </c>
      <c r="J26" s="5">
        <f>'ธ.ค.'!AK26</f>
        <v>0</v>
      </c>
      <c r="K26" s="5">
        <f>'ม.ค.'!AK26</f>
        <v>0</v>
      </c>
      <c r="L26" s="6">
        <f>'ก.พ.'!AI26</f>
        <v>0</v>
      </c>
      <c r="M26" s="5">
        <f>'มี.ค.'!AK26</f>
        <v>0</v>
      </c>
      <c r="N26" s="5">
        <f>'เม.ย.'!AJ26</f>
        <v>0</v>
      </c>
      <c r="O26" s="5">
        <f t="shared" si="0"/>
        <v>0</v>
      </c>
      <c r="P26" s="290" t="e">
        <f t="shared" si="1"/>
        <v>#DIV/0!</v>
      </c>
    </row>
    <row r="27" spans="1:16" ht="24.6" x14ac:dyDescent="0.25">
      <c r="A27" s="4">
        <f>ปพ.5!A24</f>
        <v>0</v>
      </c>
      <c r="B27" s="7">
        <f>ปพ.5!D24</f>
        <v>0</v>
      </c>
      <c r="C27" s="5">
        <f>'พ.ค.'!AK27</f>
        <v>0</v>
      </c>
      <c r="D27" s="5">
        <f>'มิ.ย.'!AJ27</f>
        <v>0</v>
      </c>
      <c r="E27" s="5">
        <f>'ก.ค.'!AK27</f>
        <v>0</v>
      </c>
      <c r="F27" s="5">
        <f>'ส.ค.'!AK27</f>
        <v>0</v>
      </c>
      <c r="G27" s="5">
        <f>'ก.ย.'!AJ27</f>
        <v>0</v>
      </c>
      <c r="H27" s="5">
        <f>'ต.ค.'!AK27</f>
        <v>0</v>
      </c>
      <c r="I27" s="5">
        <f>'พ.ย.'!AJ27</f>
        <v>0</v>
      </c>
      <c r="J27" s="5">
        <f>'ธ.ค.'!AK27</f>
        <v>0</v>
      </c>
      <c r="K27" s="5">
        <f>'ม.ค.'!AK27</f>
        <v>0</v>
      </c>
      <c r="L27" s="6">
        <f>'ก.พ.'!AI27</f>
        <v>0</v>
      </c>
      <c r="M27" s="5">
        <f>'มี.ค.'!AK27</f>
        <v>0</v>
      </c>
      <c r="N27" s="5">
        <f>'เม.ย.'!AJ27</f>
        <v>0</v>
      </c>
      <c r="O27" s="5">
        <f t="shared" si="0"/>
        <v>0</v>
      </c>
      <c r="P27" s="290" t="e">
        <f t="shared" si="1"/>
        <v>#DIV/0!</v>
      </c>
    </row>
    <row r="28" spans="1:16" ht="24.6" x14ac:dyDescent="0.25">
      <c r="A28" s="4">
        <f>ปพ.5!A25</f>
        <v>0</v>
      </c>
      <c r="B28" s="7">
        <f>ปพ.5!D25</f>
        <v>0</v>
      </c>
      <c r="C28" s="5">
        <f>'พ.ค.'!AK28</f>
        <v>0</v>
      </c>
      <c r="D28" s="5">
        <f>'มิ.ย.'!AJ28</f>
        <v>0</v>
      </c>
      <c r="E28" s="5">
        <f>'ก.ค.'!AK28</f>
        <v>0</v>
      </c>
      <c r="F28" s="5">
        <f>'ส.ค.'!AK28</f>
        <v>0</v>
      </c>
      <c r="G28" s="5">
        <f>'ก.ย.'!AJ28</f>
        <v>0</v>
      </c>
      <c r="H28" s="5">
        <f>'ต.ค.'!AK28</f>
        <v>0</v>
      </c>
      <c r="I28" s="5">
        <f>'พ.ย.'!AJ28</f>
        <v>0</v>
      </c>
      <c r="J28" s="5">
        <f>'ธ.ค.'!AK28</f>
        <v>0</v>
      </c>
      <c r="K28" s="5">
        <f>'ม.ค.'!AK28</f>
        <v>0</v>
      </c>
      <c r="L28" s="6">
        <f>'ก.พ.'!AI28</f>
        <v>0</v>
      </c>
      <c r="M28" s="5">
        <f>'มี.ค.'!AK28</f>
        <v>0</v>
      </c>
      <c r="N28" s="5">
        <f>'เม.ย.'!AJ28</f>
        <v>0</v>
      </c>
      <c r="O28" s="5">
        <f t="shared" si="0"/>
        <v>0</v>
      </c>
      <c r="P28" s="290" t="e">
        <f t="shared" si="1"/>
        <v>#DIV/0!</v>
      </c>
    </row>
    <row r="29" spans="1:16" ht="24.6" x14ac:dyDescent="0.25">
      <c r="A29" s="4">
        <f>ปพ.5!A26</f>
        <v>0</v>
      </c>
      <c r="B29" s="7">
        <f>ปพ.5!D26</f>
        <v>0</v>
      </c>
      <c r="C29" s="5">
        <f>'พ.ค.'!AK29</f>
        <v>0</v>
      </c>
      <c r="D29" s="5">
        <f>'มิ.ย.'!AJ29</f>
        <v>0</v>
      </c>
      <c r="E29" s="5">
        <f>'ก.ค.'!AK29</f>
        <v>0</v>
      </c>
      <c r="F29" s="5">
        <f>'ส.ค.'!AK29</f>
        <v>0</v>
      </c>
      <c r="G29" s="5">
        <f>'ก.ย.'!AJ29</f>
        <v>0</v>
      </c>
      <c r="H29" s="5">
        <f>'ต.ค.'!AK29</f>
        <v>0</v>
      </c>
      <c r="I29" s="5">
        <f>'พ.ย.'!AJ29</f>
        <v>0</v>
      </c>
      <c r="J29" s="5">
        <f>'ธ.ค.'!AK29</f>
        <v>0</v>
      </c>
      <c r="K29" s="5">
        <f>'ม.ค.'!AK29</f>
        <v>0</v>
      </c>
      <c r="L29" s="6">
        <f>'ก.พ.'!AI29</f>
        <v>0</v>
      </c>
      <c r="M29" s="5">
        <f>'มี.ค.'!AK29</f>
        <v>0</v>
      </c>
      <c r="N29" s="5">
        <f>'เม.ย.'!AJ29</f>
        <v>0</v>
      </c>
      <c r="O29" s="5">
        <f t="shared" si="0"/>
        <v>0</v>
      </c>
      <c r="P29" s="290" t="e">
        <f t="shared" si="1"/>
        <v>#DIV/0!</v>
      </c>
    </row>
    <row r="30" spans="1:16" ht="24.6" x14ac:dyDescent="0.25">
      <c r="A30" s="4">
        <f>ปพ.5!A27</f>
        <v>0</v>
      </c>
      <c r="B30" s="7">
        <f>ปพ.5!D27</f>
        <v>0</v>
      </c>
      <c r="C30" s="5">
        <f>'พ.ค.'!AK30</f>
        <v>0</v>
      </c>
      <c r="D30" s="5">
        <f>'มิ.ย.'!AJ30</f>
        <v>0</v>
      </c>
      <c r="E30" s="5">
        <f>'ก.ค.'!AK30</f>
        <v>0</v>
      </c>
      <c r="F30" s="5">
        <f>'ส.ค.'!AK30</f>
        <v>0</v>
      </c>
      <c r="G30" s="5">
        <f>'ก.ย.'!AJ30</f>
        <v>0</v>
      </c>
      <c r="H30" s="5">
        <f>'ต.ค.'!AK30</f>
        <v>0</v>
      </c>
      <c r="I30" s="5">
        <f>'พ.ย.'!AJ30</f>
        <v>0</v>
      </c>
      <c r="J30" s="5">
        <f>'ธ.ค.'!AK30</f>
        <v>0</v>
      </c>
      <c r="K30" s="5">
        <f>'ม.ค.'!AK30</f>
        <v>0</v>
      </c>
      <c r="L30" s="6">
        <f>'ก.พ.'!AI30</f>
        <v>0</v>
      </c>
      <c r="M30" s="5">
        <f>'มี.ค.'!AK30</f>
        <v>0</v>
      </c>
      <c r="N30" s="5">
        <f>'เม.ย.'!AJ30</f>
        <v>0</v>
      </c>
      <c r="O30" s="5">
        <f t="shared" si="0"/>
        <v>0</v>
      </c>
      <c r="P30" s="290" t="e">
        <f t="shared" si="1"/>
        <v>#DIV/0!</v>
      </c>
    </row>
    <row r="31" spans="1:16" ht="24.6" x14ac:dyDescent="0.25">
      <c r="A31" s="4">
        <f>ปพ.5!A28</f>
        <v>0</v>
      </c>
      <c r="B31" s="7">
        <f>ปพ.5!D28</f>
        <v>0</v>
      </c>
      <c r="C31" s="5">
        <f>'พ.ค.'!AK31</f>
        <v>0</v>
      </c>
      <c r="D31" s="5">
        <f>'มิ.ย.'!AJ31</f>
        <v>0</v>
      </c>
      <c r="E31" s="5">
        <f>'ก.ค.'!AK31</f>
        <v>0</v>
      </c>
      <c r="F31" s="5">
        <f>'ส.ค.'!AK31</f>
        <v>0</v>
      </c>
      <c r="G31" s="5">
        <f>'ก.ย.'!AJ31</f>
        <v>0</v>
      </c>
      <c r="H31" s="5">
        <f>'ต.ค.'!AK31</f>
        <v>0</v>
      </c>
      <c r="I31" s="5">
        <f>'พ.ย.'!AJ31</f>
        <v>0</v>
      </c>
      <c r="J31" s="5">
        <f>'ธ.ค.'!AK31</f>
        <v>0</v>
      </c>
      <c r="K31" s="5">
        <f>'ม.ค.'!AK31</f>
        <v>0</v>
      </c>
      <c r="L31" s="6">
        <f>'ก.พ.'!AI31</f>
        <v>0</v>
      </c>
      <c r="M31" s="5">
        <f>'มี.ค.'!AK31</f>
        <v>0</v>
      </c>
      <c r="N31" s="5">
        <f>'เม.ย.'!AJ31</f>
        <v>0</v>
      </c>
      <c r="O31" s="5">
        <f t="shared" si="0"/>
        <v>0</v>
      </c>
      <c r="P31" s="290" t="e">
        <f t="shared" si="1"/>
        <v>#DIV/0!</v>
      </c>
    </row>
    <row r="32" spans="1:16" ht="24.6" x14ac:dyDescent="0.25">
      <c r="A32" s="4">
        <f>ปพ.5!A29</f>
        <v>0</v>
      </c>
      <c r="B32" s="7">
        <f>ปพ.5!D29</f>
        <v>0</v>
      </c>
      <c r="C32" s="5">
        <f>'พ.ค.'!AK32</f>
        <v>0</v>
      </c>
      <c r="D32" s="5">
        <f>'มิ.ย.'!AJ32</f>
        <v>0</v>
      </c>
      <c r="E32" s="5">
        <f>'ก.ค.'!AK32</f>
        <v>0</v>
      </c>
      <c r="F32" s="5">
        <f>'ส.ค.'!AK32</f>
        <v>0</v>
      </c>
      <c r="G32" s="5">
        <f>'ก.ย.'!AJ32</f>
        <v>0</v>
      </c>
      <c r="H32" s="5">
        <f>'ต.ค.'!AK32</f>
        <v>0</v>
      </c>
      <c r="I32" s="5">
        <f>'พ.ย.'!AJ32</f>
        <v>0</v>
      </c>
      <c r="J32" s="5">
        <f>'ธ.ค.'!AK32</f>
        <v>0</v>
      </c>
      <c r="K32" s="5">
        <f>'ม.ค.'!AK32</f>
        <v>0</v>
      </c>
      <c r="L32" s="6">
        <f>'ก.พ.'!AI32</f>
        <v>0</v>
      </c>
      <c r="M32" s="5">
        <f>'มี.ค.'!AK32</f>
        <v>0</v>
      </c>
      <c r="N32" s="5">
        <f>'เม.ย.'!AJ32</f>
        <v>0</v>
      </c>
      <c r="O32" s="5">
        <f t="shared" si="0"/>
        <v>0</v>
      </c>
      <c r="P32" s="290" t="e">
        <f t="shared" si="1"/>
        <v>#DIV/0!</v>
      </c>
    </row>
    <row r="33" spans="1:16" ht="24.6" x14ac:dyDescent="0.25">
      <c r="A33" s="4">
        <f>ปพ.5!A30</f>
        <v>0</v>
      </c>
      <c r="B33" s="7">
        <f>ปพ.5!D30</f>
        <v>0</v>
      </c>
      <c r="C33" s="5">
        <f>'พ.ค.'!AK33</f>
        <v>0</v>
      </c>
      <c r="D33" s="5">
        <f>'มิ.ย.'!AJ33</f>
        <v>0</v>
      </c>
      <c r="E33" s="5">
        <f>'ก.ค.'!AK33</f>
        <v>0</v>
      </c>
      <c r="F33" s="5">
        <f>'ส.ค.'!AK33</f>
        <v>0</v>
      </c>
      <c r="G33" s="5">
        <f>'ก.ย.'!AJ33</f>
        <v>0</v>
      </c>
      <c r="H33" s="5">
        <f>'ต.ค.'!AK33</f>
        <v>0</v>
      </c>
      <c r="I33" s="5">
        <f>'พ.ย.'!AJ33</f>
        <v>0</v>
      </c>
      <c r="J33" s="5">
        <f>'ธ.ค.'!AK33</f>
        <v>0</v>
      </c>
      <c r="K33" s="5">
        <f>'ม.ค.'!AK33</f>
        <v>0</v>
      </c>
      <c r="L33" s="6">
        <f>'ก.พ.'!AI33</f>
        <v>0</v>
      </c>
      <c r="M33" s="5">
        <f>'มี.ค.'!AK33</f>
        <v>0</v>
      </c>
      <c r="N33" s="5">
        <f>'เม.ย.'!AJ33</f>
        <v>0</v>
      </c>
      <c r="O33" s="5">
        <f t="shared" si="0"/>
        <v>0</v>
      </c>
      <c r="P33" s="290" t="e">
        <f t="shared" si="1"/>
        <v>#DIV/0!</v>
      </c>
    </row>
    <row r="34" spans="1:16" ht="24.6" x14ac:dyDescent="0.25">
      <c r="A34" s="4">
        <f>ปพ.5!A31</f>
        <v>0</v>
      </c>
      <c r="B34" s="7">
        <f>ปพ.5!D31</f>
        <v>0</v>
      </c>
      <c r="C34" s="5">
        <f>'พ.ค.'!AK34</f>
        <v>0</v>
      </c>
      <c r="D34" s="5">
        <f>'มิ.ย.'!AJ34</f>
        <v>0</v>
      </c>
      <c r="E34" s="5">
        <f>'ก.ค.'!AK34</f>
        <v>0</v>
      </c>
      <c r="F34" s="5">
        <f>'ส.ค.'!AK34</f>
        <v>0</v>
      </c>
      <c r="G34" s="5">
        <f>'ก.ย.'!AJ34</f>
        <v>0</v>
      </c>
      <c r="H34" s="5">
        <f>'ต.ค.'!AK34</f>
        <v>0</v>
      </c>
      <c r="I34" s="5">
        <f>'พ.ย.'!AJ34</f>
        <v>0</v>
      </c>
      <c r="J34" s="5">
        <f>'ธ.ค.'!AK34</f>
        <v>0</v>
      </c>
      <c r="K34" s="5">
        <f>'ม.ค.'!AK34</f>
        <v>0</v>
      </c>
      <c r="L34" s="6">
        <f>'ก.พ.'!AI34</f>
        <v>0</v>
      </c>
      <c r="M34" s="5">
        <f>'มี.ค.'!AK34</f>
        <v>0</v>
      </c>
      <c r="N34" s="5">
        <f>'เม.ย.'!AJ34</f>
        <v>0</v>
      </c>
      <c r="O34" s="5">
        <f t="shared" si="0"/>
        <v>0</v>
      </c>
      <c r="P34" s="290" t="e">
        <f t="shared" si="1"/>
        <v>#DIV/0!</v>
      </c>
    </row>
    <row r="35" spans="1:16" ht="24.6" x14ac:dyDescent="0.25">
      <c r="A35" s="4">
        <f>ปพ.5!A32</f>
        <v>0</v>
      </c>
      <c r="B35" s="7">
        <f>ปพ.5!D32</f>
        <v>0</v>
      </c>
      <c r="C35" s="5">
        <f>'พ.ค.'!AK35</f>
        <v>0</v>
      </c>
      <c r="D35" s="5">
        <f>'มิ.ย.'!AJ35</f>
        <v>0</v>
      </c>
      <c r="E35" s="5">
        <f>'ก.ค.'!AK35</f>
        <v>0</v>
      </c>
      <c r="F35" s="5">
        <f>'ส.ค.'!AK35</f>
        <v>0</v>
      </c>
      <c r="G35" s="5">
        <f>'ก.ย.'!AJ35</f>
        <v>0</v>
      </c>
      <c r="H35" s="5">
        <f>'ต.ค.'!AK35</f>
        <v>0</v>
      </c>
      <c r="I35" s="5">
        <f>'พ.ย.'!AJ35</f>
        <v>0</v>
      </c>
      <c r="J35" s="5">
        <f>'ธ.ค.'!AK35</f>
        <v>0</v>
      </c>
      <c r="K35" s="5">
        <f>'ม.ค.'!AK35</f>
        <v>0</v>
      </c>
      <c r="L35" s="6">
        <f>'ก.พ.'!AI35</f>
        <v>0</v>
      </c>
      <c r="M35" s="5">
        <f>'มี.ค.'!AK35</f>
        <v>0</v>
      </c>
      <c r="N35" s="5">
        <f>'เม.ย.'!AJ35</f>
        <v>0</v>
      </c>
      <c r="O35" s="5">
        <f t="shared" si="0"/>
        <v>0</v>
      </c>
      <c r="P35" s="290" t="e">
        <f t="shared" si="1"/>
        <v>#DIV/0!</v>
      </c>
    </row>
    <row r="36" spans="1:16" ht="24.6" x14ac:dyDescent="0.25">
      <c r="A36" s="4">
        <f>ปพ.5!A33</f>
        <v>0</v>
      </c>
      <c r="B36" s="7">
        <f>ปพ.5!D33</f>
        <v>0</v>
      </c>
      <c r="C36" s="5">
        <f>'พ.ค.'!AK36</f>
        <v>0</v>
      </c>
      <c r="D36" s="5">
        <f>'มิ.ย.'!AJ36</f>
        <v>0</v>
      </c>
      <c r="E36" s="5">
        <f>'ก.ค.'!AK36</f>
        <v>0</v>
      </c>
      <c r="F36" s="5">
        <f>'ส.ค.'!AK36</f>
        <v>0</v>
      </c>
      <c r="G36" s="5">
        <f>'ก.ย.'!AJ36</f>
        <v>0</v>
      </c>
      <c r="H36" s="5">
        <f>'ต.ค.'!AK36</f>
        <v>0</v>
      </c>
      <c r="I36" s="5">
        <f>'พ.ย.'!AJ36</f>
        <v>0</v>
      </c>
      <c r="J36" s="5">
        <f>'ธ.ค.'!AK36</f>
        <v>0</v>
      </c>
      <c r="K36" s="5">
        <f>'ม.ค.'!AK36</f>
        <v>0</v>
      </c>
      <c r="L36" s="6">
        <f>'ก.พ.'!AI36</f>
        <v>0</v>
      </c>
      <c r="M36" s="5">
        <f>'มี.ค.'!AK36</f>
        <v>0</v>
      </c>
      <c r="N36" s="5">
        <f>'เม.ย.'!AJ36</f>
        <v>0</v>
      </c>
      <c r="O36" s="5">
        <f t="shared" si="0"/>
        <v>0</v>
      </c>
      <c r="P36" s="290" t="e">
        <f t="shared" si="1"/>
        <v>#DIV/0!</v>
      </c>
    </row>
    <row r="37" spans="1:16" ht="24.6" x14ac:dyDescent="0.25">
      <c r="A37" s="4">
        <f>ปพ.5!A34</f>
        <v>0</v>
      </c>
      <c r="B37" s="7">
        <f>ปพ.5!D34</f>
        <v>0</v>
      </c>
      <c r="C37" s="5">
        <f>'พ.ค.'!AK37</f>
        <v>0</v>
      </c>
      <c r="D37" s="5">
        <f>'มิ.ย.'!AJ37</f>
        <v>0</v>
      </c>
      <c r="E37" s="5">
        <f>'ก.ค.'!AK37</f>
        <v>0</v>
      </c>
      <c r="F37" s="5">
        <f>'ส.ค.'!AK37</f>
        <v>0</v>
      </c>
      <c r="G37" s="5">
        <f>'ก.ย.'!AJ37</f>
        <v>0</v>
      </c>
      <c r="H37" s="5">
        <f>'ต.ค.'!AK37</f>
        <v>0</v>
      </c>
      <c r="I37" s="5">
        <f>'พ.ย.'!AJ37</f>
        <v>0</v>
      </c>
      <c r="J37" s="5">
        <f>'ธ.ค.'!AK37</f>
        <v>0</v>
      </c>
      <c r="K37" s="5">
        <f>'ม.ค.'!AK37</f>
        <v>0</v>
      </c>
      <c r="L37" s="6">
        <f>'ก.พ.'!AI37</f>
        <v>0</v>
      </c>
      <c r="M37" s="5">
        <f>'มี.ค.'!AK37</f>
        <v>0</v>
      </c>
      <c r="N37" s="5">
        <f>'เม.ย.'!AJ37</f>
        <v>0</v>
      </c>
      <c r="O37" s="5">
        <f t="shared" si="0"/>
        <v>0</v>
      </c>
      <c r="P37" s="290" t="e">
        <f t="shared" si="1"/>
        <v>#DIV/0!</v>
      </c>
    </row>
    <row r="38" spans="1:16" ht="24.6" x14ac:dyDescent="0.25">
      <c r="A38" s="4">
        <f>ปพ.5!A35</f>
        <v>0</v>
      </c>
      <c r="B38" s="7">
        <f>ปพ.5!D35</f>
        <v>0</v>
      </c>
      <c r="C38" s="5">
        <f>'พ.ค.'!AK38</f>
        <v>0</v>
      </c>
      <c r="D38" s="5">
        <f>'มิ.ย.'!AJ38</f>
        <v>0</v>
      </c>
      <c r="E38" s="5">
        <f>'ก.ค.'!AK38</f>
        <v>0</v>
      </c>
      <c r="F38" s="5">
        <f>'ส.ค.'!AK38</f>
        <v>0</v>
      </c>
      <c r="G38" s="5">
        <f>'ก.ย.'!AJ38</f>
        <v>0</v>
      </c>
      <c r="H38" s="5">
        <f>'ต.ค.'!AK38</f>
        <v>0</v>
      </c>
      <c r="I38" s="5">
        <f>'พ.ย.'!AJ38</f>
        <v>0</v>
      </c>
      <c r="J38" s="5">
        <f>'ธ.ค.'!AK38</f>
        <v>0</v>
      </c>
      <c r="K38" s="5">
        <f>'ม.ค.'!AK38</f>
        <v>0</v>
      </c>
      <c r="L38" s="6">
        <f>'ก.พ.'!AI38</f>
        <v>0</v>
      </c>
      <c r="M38" s="5">
        <f>'มี.ค.'!AK38</f>
        <v>0</v>
      </c>
      <c r="N38" s="5">
        <f>'เม.ย.'!AJ38</f>
        <v>0</v>
      </c>
      <c r="O38" s="5">
        <f t="shared" si="0"/>
        <v>0</v>
      </c>
      <c r="P38" s="290" t="e">
        <f t="shared" si="1"/>
        <v>#DIV/0!</v>
      </c>
    </row>
    <row r="39" spans="1:16" ht="24.6" x14ac:dyDescent="0.25">
      <c r="A39" s="4">
        <f>ปพ.5!A36</f>
        <v>0</v>
      </c>
      <c r="B39" s="7">
        <f>ปพ.5!D36</f>
        <v>0</v>
      </c>
      <c r="C39" s="5">
        <f>'พ.ค.'!AK39</f>
        <v>0</v>
      </c>
      <c r="D39" s="5">
        <f>'มิ.ย.'!AJ39</f>
        <v>0</v>
      </c>
      <c r="E39" s="5">
        <f>'ก.ค.'!AK39</f>
        <v>0</v>
      </c>
      <c r="F39" s="5">
        <f>'ส.ค.'!AK39</f>
        <v>0</v>
      </c>
      <c r="G39" s="5">
        <f>'ก.ย.'!AJ39</f>
        <v>0</v>
      </c>
      <c r="H39" s="5">
        <f>'ต.ค.'!AK39</f>
        <v>0</v>
      </c>
      <c r="I39" s="5">
        <f>'พ.ย.'!AJ39</f>
        <v>0</v>
      </c>
      <c r="J39" s="5">
        <f>'ธ.ค.'!AK39</f>
        <v>0</v>
      </c>
      <c r="K39" s="5">
        <f>'ม.ค.'!AK39</f>
        <v>0</v>
      </c>
      <c r="L39" s="6">
        <f>'ก.พ.'!AI39</f>
        <v>0</v>
      </c>
      <c r="M39" s="5">
        <f>'มี.ค.'!AK39</f>
        <v>0</v>
      </c>
      <c r="N39" s="5">
        <f>'เม.ย.'!AJ39</f>
        <v>0</v>
      </c>
      <c r="O39" s="5">
        <f t="shared" si="0"/>
        <v>0</v>
      </c>
      <c r="P39" s="290" t="e">
        <f t="shared" si="1"/>
        <v>#DIV/0!</v>
      </c>
    </row>
    <row r="40" spans="1:16" ht="24.6" x14ac:dyDescent="0.25">
      <c r="A40" s="4">
        <f>ปพ.5!A37</f>
        <v>0</v>
      </c>
      <c r="B40" s="7">
        <f>ปพ.5!D37</f>
        <v>0</v>
      </c>
      <c r="C40" s="5">
        <f>'พ.ค.'!AK40</f>
        <v>0</v>
      </c>
      <c r="D40" s="5">
        <f>'มิ.ย.'!AJ40</f>
        <v>0</v>
      </c>
      <c r="E40" s="5">
        <f>'ก.ค.'!AK40</f>
        <v>0</v>
      </c>
      <c r="F40" s="5">
        <f>'ส.ค.'!AK40</f>
        <v>0</v>
      </c>
      <c r="G40" s="5">
        <f>'ก.ย.'!AJ40</f>
        <v>0</v>
      </c>
      <c r="H40" s="5">
        <f>'ต.ค.'!AK40</f>
        <v>0</v>
      </c>
      <c r="I40" s="5">
        <f>'พ.ย.'!AJ40</f>
        <v>0</v>
      </c>
      <c r="J40" s="5">
        <f>'ธ.ค.'!AK40</f>
        <v>0</v>
      </c>
      <c r="K40" s="5">
        <f>'ม.ค.'!AK40</f>
        <v>0</v>
      </c>
      <c r="L40" s="6">
        <f>'ก.พ.'!AI40</f>
        <v>0</v>
      </c>
      <c r="M40" s="5">
        <f>'มี.ค.'!AK40</f>
        <v>0</v>
      </c>
      <c r="N40" s="5">
        <f>'เม.ย.'!AJ40</f>
        <v>0</v>
      </c>
      <c r="O40" s="5">
        <f t="shared" si="0"/>
        <v>0</v>
      </c>
      <c r="P40" s="290" t="e">
        <f t="shared" si="1"/>
        <v>#DIV/0!</v>
      </c>
    </row>
    <row r="41" spans="1:16" ht="24.6" x14ac:dyDescent="0.25">
      <c r="A41" s="4">
        <f>ปพ.5!A38</f>
        <v>0</v>
      </c>
      <c r="B41" s="7">
        <f>ปพ.5!D38</f>
        <v>0</v>
      </c>
      <c r="C41" s="5">
        <f>'พ.ค.'!AK41</f>
        <v>0</v>
      </c>
      <c r="D41" s="5">
        <f>'มิ.ย.'!AJ41</f>
        <v>0</v>
      </c>
      <c r="E41" s="5">
        <f>'ก.ค.'!AK41</f>
        <v>0</v>
      </c>
      <c r="F41" s="5">
        <f>'ส.ค.'!AK41</f>
        <v>0</v>
      </c>
      <c r="G41" s="5">
        <f>'ก.ย.'!AJ41</f>
        <v>0</v>
      </c>
      <c r="H41" s="5">
        <f>'ต.ค.'!AK41</f>
        <v>0</v>
      </c>
      <c r="I41" s="5">
        <f>'พ.ย.'!AJ41</f>
        <v>0</v>
      </c>
      <c r="J41" s="5">
        <f>'ธ.ค.'!AK41</f>
        <v>0</v>
      </c>
      <c r="K41" s="5">
        <f>'ม.ค.'!AK41</f>
        <v>0</v>
      </c>
      <c r="L41" s="6">
        <f>'ก.พ.'!AI41</f>
        <v>0</v>
      </c>
      <c r="M41" s="5">
        <f>'มี.ค.'!AK41</f>
        <v>0</v>
      </c>
      <c r="N41" s="5">
        <f>'เม.ย.'!AJ41</f>
        <v>0</v>
      </c>
      <c r="O41" s="5">
        <f t="shared" si="0"/>
        <v>0</v>
      </c>
      <c r="P41" s="290" t="e">
        <f t="shared" si="1"/>
        <v>#DIV/0!</v>
      </c>
    </row>
    <row r="42" spans="1:16" ht="24.6" x14ac:dyDescent="0.25">
      <c r="A42" s="4">
        <f>ปพ.5!A39</f>
        <v>0</v>
      </c>
      <c r="B42" s="7">
        <f>ปพ.5!D39</f>
        <v>0</v>
      </c>
      <c r="C42" s="5">
        <f>'พ.ค.'!AK42</f>
        <v>0</v>
      </c>
      <c r="D42" s="5">
        <f>'มิ.ย.'!AJ42</f>
        <v>0</v>
      </c>
      <c r="E42" s="5">
        <f>'ก.ค.'!AK42</f>
        <v>0</v>
      </c>
      <c r="F42" s="5">
        <f>'ส.ค.'!AK42</f>
        <v>0</v>
      </c>
      <c r="G42" s="5">
        <f>'ก.ย.'!AJ42</f>
        <v>0</v>
      </c>
      <c r="H42" s="5">
        <f>'ต.ค.'!AK42</f>
        <v>0</v>
      </c>
      <c r="I42" s="5">
        <f>'พ.ย.'!AJ42</f>
        <v>0</v>
      </c>
      <c r="J42" s="5">
        <f>'ธ.ค.'!AK42</f>
        <v>0</v>
      </c>
      <c r="K42" s="5">
        <f>'ม.ค.'!AK42</f>
        <v>0</v>
      </c>
      <c r="L42" s="6">
        <f>'ก.พ.'!AI42</f>
        <v>0</v>
      </c>
      <c r="M42" s="5">
        <f>'มี.ค.'!AK42</f>
        <v>0</v>
      </c>
      <c r="N42" s="5">
        <f>'เม.ย.'!AJ42</f>
        <v>0</v>
      </c>
      <c r="O42" s="5">
        <f t="shared" si="0"/>
        <v>0</v>
      </c>
      <c r="P42" s="290" t="e">
        <f t="shared" si="1"/>
        <v>#DIV/0!</v>
      </c>
    </row>
    <row r="43" spans="1:16" ht="24.6" x14ac:dyDescent="0.25">
      <c r="A43" s="4">
        <f>ปพ.5!A40</f>
        <v>0</v>
      </c>
      <c r="B43" s="7">
        <f>ปพ.5!D40</f>
        <v>0</v>
      </c>
      <c r="C43" s="5">
        <f>'พ.ค.'!AK43</f>
        <v>0</v>
      </c>
      <c r="D43" s="5">
        <f>'มิ.ย.'!AJ43</f>
        <v>0</v>
      </c>
      <c r="E43" s="5">
        <f>'ก.ค.'!AK43</f>
        <v>0</v>
      </c>
      <c r="F43" s="5">
        <f>'ส.ค.'!AK43</f>
        <v>0</v>
      </c>
      <c r="G43" s="5">
        <f>'ก.ย.'!AJ43</f>
        <v>0</v>
      </c>
      <c r="H43" s="5">
        <f>'ต.ค.'!AK43</f>
        <v>0</v>
      </c>
      <c r="I43" s="5">
        <f>'พ.ย.'!AJ43</f>
        <v>0</v>
      </c>
      <c r="J43" s="5">
        <f>'ธ.ค.'!AK43</f>
        <v>0</v>
      </c>
      <c r="K43" s="5">
        <f>'ม.ค.'!AK43</f>
        <v>0</v>
      </c>
      <c r="L43" s="6">
        <f>'ก.พ.'!AI43</f>
        <v>0</v>
      </c>
      <c r="M43" s="5">
        <f>'มี.ค.'!AK43</f>
        <v>0</v>
      </c>
      <c r="N43" s="5">
        <f>'เม.ย.'!AJ43</f>
        <v>0</v>
      </c>
      <c r="O43" s="5">
        <f t="shared" si="0"/>
        <v>0</v>
      </c>
      <c r="P43" s="290" t="e">
        <f t="shared" si="1"/>
        <v>#DIV/0!</v>
      </c>
    </row>
    <row r="44" spans="1:16" ht="24.6" x14ac:dyDescent="0.25">
      <c r="A44" s="4">
        <f>ปพ.5!A41</f>
        <v>0</v>
      </c>
      <c r="B44" s="7">
        <f>ปพ.5!D41</f>
        <v>0</v>
      </c>
      <c r="C44" s="5">
        <f>'พ.ค.'!AK44</f>
        <v>0</v>
      </c>
      <c r="D44" s="5">
        <f>'มิ.ย.'!AJ44</f>
        <v>0</v>
      </c>
      <c r="E44" s="5">
        <f>'ก.ค.'!AK44</f>
        <v>0</v>
      </c>
      <c r="F44" s="5">
        <f>'ส.ค.'!AK44</f>
        <v>0</v>
      </c>
      <c r="G44" s="5">
        <f>'ก.ย.'!AJ44</f>
        <v>0</v>
      </c>
      <c r="H44" s="5">
        <f>'ต.ค.'!AK44</f>
        <v>0</v>
      </c>
      <c r="I44" s="5">
        <f>'พ.ย.'!AJ44</f>
        <v>0</v>
      </c>
      <c r="J44" s="5">
        <f>'ธ.ค.'!AK44</f>
        <v>0</v>
      </c>
      <c r="K44" s="5">
        <f>'ม.ค.'!AK44</f>
        <v>0</v>
      </c>
      <c r="L44" s="6">
        <f>'ก.พ.'!AI44</f>
        <v>0</v>
      </c>
      <c r="M44" s="5">
        <f>'มี.ค.'!AK44</f>
        <v>0</v>
      </c>
      <c r="N44" s="5">
        <f>'เม.ย.'!AJ44</f>
        <v>0</v>
      </c>
      <c r="O44" s="5">
        <f t="shared" si="0"/>
        <v>0</v>
      </c>
      <c r="P44" s="290" t="e">
        <f t="shared" si="1"/>
        <v>#DIV/0!</v>
      </c>
    </row>
    <row r="45" spans="1:16" ht="24.6" x14ac:dyDescent="0.25">
      <c r="A45" s="4">
        <f>ปพ.5!A42</f>
        <v>0</v>
      </c>
      <c r="B45" s="7">
        <f>ปพ.5!D42</f>
        <v>0</v>
      </c>
      <c r="C45" s="5">
        <f>'พ.ค.'!AK45</f>
        <v>0</v>
      </c>
      <c r="D45" s="5">
        <f>'มิ.ย.'!AJ45</f>
        <v>0</v>
      </c>
      <c r="E45" s="5">
        <f>'ก.ค.'!AK45</f>
        <v>0</v>
      </c>
      <c r="F45" s="5">
        <f>'ส.ค.'!AK45</f>
        <v>0</v>
      </c>
      <c r="G45" s="5">
        <f>'ก.ย.'!AJ45</f>
        <v>0</v>
      </c>
      <c r="H45" s="5">
        <f>'ต.ค.'!AK45</f>
        <v>0</v>
      </c>
      <c r="I45" s="5">
        <f>'พ.ย.'!AJ45</f>
        <v>0</v>
      </c>
      <c r="J45" s="5">
        <f>'ธ.ค.'!AK45</f>
        <v>0</v>
      </c>
      <c r="K45" s="5">
        <f>'ม.ค.'!AK45</f>
        <v>0</v>
      </c>
      <c r="L45" s="6">
        <f>'ก.พ.'!AI45</f>
        <v>0</v>
      </c>
      <c r="M45" s="5">
        <f>'มี.ค.'!AK45</f>
        <v>0</v>
      </c>
      <c r="N45" s="5">
        <f>'เม.ย.'!AJ45</f>
        <v>0</v>
      </c>
      <c r="O45" s="5">
        <f t="shared" si="0"/>
        <v>0</v>
      </c>
      <c r="P45" s="290" t="e">
        <f t="shared" si="1"/>
        <v>#DIV/0!</v>
      </c>
    </row>
    <row r="46" spans="1:16" ht="24.6" x14ac:dyDescent="0.25">
      <c r="A46" s="4">
        <f>ปพ.5!A43</f>
        <v>0</v>
      </c>
      <c r="B46" s="7">
        <f>ปพ.5!D43</f>
        <v>0</v>
      </c>
      <c r="C46" s="5">
        <f>'พ.ค.'!AK46</f>
        <v>0</v>
      </c>
      <c r="D46" s="5">
        <f>'มิ.ย.'!AJ46</f>
        <v>0</v>
      </c>
      <c r="E46" s="5">
        <f>'ก.ค.'!AK46</f>
        <v>0</v>
      </c>
      <c r="F46" s="5">
        <f>'ส.ค.'!AK46</f>
        <v>0</v>
      </c>
      <c r="G46" s="5">
        <f>'ก.ย.'!AJ46</f>
        <v>0</v>
      </c>
      <c r="H46" s="5">
        <f>'ต.ค.'!AK46</f>
        <v>0</v>
      </c>
      <c r="I46" s="5">
        <f>'พ.ย.'!AJ46</f>
        <v>0</v>
      </c>
      <c r="J46" s="5">
        <f>'ธ.ค.'!AK46</f>
        <v>0</v>
      </c>
      <c r="K46" s="5">
        <f>'ม.ค.'!AK46</f>
        <v>0</v>
      </c>
      <c r="L46" s="6">
        <f>'ก.พ.'!AI46</f>
        <v>0</v>
      </c>
      <c r="M46" s="5">
        <f>'มี.ค.'!AK46</f>
        <v>0</v>
      </c>
      <c r="N46" s="5">
        <f>'เม.ย.'!AJ46</f>
        <v>0</v>
      </c>
      <c r="O46" s="5">
        <f t="shared" si="0"/>
        <v>0</v>
      </c>
      <c r="P46" s="290" t="e">
        <f t="shared" si="1"/>
        <v>#DIV/0!</v>
      </c>
    </row>
    <row r="47" spans="1:16" ht="24.6" x14ac:dyDescent="0.25">
      <c r="A47" s="4">
        <f>ปพ.5!A44</f>
        <v>0</v>
      </c>
      <c r="B47" s="7">
        <f>ปพ.5!D44</f>
        <v>0</v>
      </c>
      <c r="C47" s="5">
        <f>'พ.ค.'!AK47</f>
        <v>0</v>
      </c>
      <c r="D47" s="5">
        <f>'มิ.ย.'!AJ47</f>
        <v>0</v>
      </c>
      <c r="E47" s="5">
        <f>'ก.ค.'!AK47</f>
        <v>0</v>
      </c>
      <c r="F47" s="5">
        <f>'ส.ค.'!AK47</f>
        <v>0</v>
      </c>
      <c r="G47" s="5">
        <f>'ก.ย.'!AJ47</f>
        <v>0</v>
      </c>
      <c r="H47" s="5">
        <f>'ต.ค.'!AK47</f>
        <v>0</v>
      </c>
      <c r="I47" s="5">
        <f>'พ.ย.'!AJ47</f>
        <v>0</v>
      </c>
      <c r="J47" s="5">
        <f>'ธ.ค.'!AK47</f>
        <v>0</v>
      </c>
      <c r="K47" s="5">
        <f>'ม.ค.'!AK47</f>
        <v>0</v>
      </c>
      <c r="L47" s="6">
        <f>'ก.พ.'!AI47</f>
        <v>0</v>
      </c>
      <c r="M47" s="5">
        <f>'มี.ค.'!AK47</f>
        <v>0</v>
      </c>
      <c r="N47" s="5">
        <f>'เม.ย.'!AJ47</f>
        <v>0</v>
      </c>
      <c r="O47" s="5">
        <f t="shared" si="0"/>
        <v>0</v>
      </c>
      <c r="P47" s="290" t="e">
        <f t="shared" si="1"/>
        <v>#DIV/0!</v>
      </c>
    </row>
    <row r="48" spans="1:16" ht="24.6" x14ac:dyDescent="0.25">
      <c r="A48" s="4">
        <f>ปพ.5!A45</f>
        <v>0</v>
      </c>
      <c r="B48" s="7">
        <f>ปพ.5!D45</f>
        <v>0</v>
      </c>
      <c r="C48" s="5">
        <f>'พ.ค.'!AK48</f>
        <v>0</v>
      </c>
      <c r="D48" s="5">
        <f>'มิ.ย.'!AJ48</f>
        <v>0</v>
      </c>
      <c r="E48" s="5">
        <f>'ก.ค.'!AK48</f>
        <v>0</v>
      </c>
      <c r="F48" s="5">
        <f>'ส.ค.'!AK48</f>
        <v>0</v>
      </c>
      <c r="G48" s="5">
        <f>'ก.ย.'!AJ48</f>
        <v>0</v>
      </c>
      <c r="H48" s="5">
        <f>'ต.ค.'!AK48</f>
        <v>0</v>
      </c>
      <c r="I48" s="5">
        <f>'พ.ย.'!AJ48</f>
        <v>0</v>
      </c>
      <c r="J48" s="5">
        <f>'ธ.ค.'!AK48</f>
        <v>0</v>
      </c>
      <c r="K48" s="5">
        <f>'ม.ค.'!AK48</f>
        <v>0</v>
      </c>
      <c r="L48" s="6">
        <f>'ก.พ.'!AI48</f>
        <v>0</v>
      </c>
      <c r="M48" s="5">
        <f>'มี.ค.'!AK48</f>
        <v>0</v>
      </c>
      <c r="N48" s="5">
        <f>'เม.ย.'!AJ48</f>
        <v>0</v>
      </c>
      <c r="O48" s="5">
        <f t="shared" si="0"/>
        <v>0</v>
      </c>
      <c r="P48" s="290" t="e">
        <f t="shared" si="1"/>
        <v>#DIV/0!</v>
      </c>
    </row>
    <row r="49" spans="1:16" ht="24.6" x14ac:dyDescent="0.25">
      <c r="A49" s="4">
        <f>ปพ.5!A46</f>
        <v>0</v>
      </c>
      <c r="B49" s="7">
        <f>ปพ.5!D46</f>
        <v>0</v>
      </c>
      <c r="C49" s="5">
        <f>'พ.ค.'!AK49</f>
        <v>0</v>
      </c>
      <c r="D49" s="5">
        <f>'มิ.ย.'!AJ49</f>
        <v>0</v>
      </c>
      <c r="E49" s="5">
        <f>'ก.ค.'!AK49</f>
        <v>0</v>
      </c>
      <c r="F49" s="5">
        <f>'ส.ค.'!AK49</f>
        <v>0</v>
      </c>
      <c r="G49" s="5">
        <f>'ก.ย.'!AJ49</f>
        <v>0</v>
      </c>
      <c r="H49" s="5">
        <f>'ต.ค.'!AK49</f>
        <v>0</v>
      </c>
      <c r="I49" s="5">
        <f>'พ.ย.'!AJ49</f>
        <v>0</v>
      </c>
      <c r="J49" s="5">
        <f>'ธ.ค.'!AK49</f>
        <v>0</v>
      </c>
      <c r="K49" s="5">
        <f>'ม.ค.'!AK49</f>
        <v>0</v>
      </c>
      <c r="L49" s="6">
        <f>'ก.พ.'!AI49</f>
        <v>0</v>
      </c>
      <c r="M49" s="5">
        <f>'มี.ค.'!AK49</f>
        <v>0</v>
      </c>
      <c r="N49" s="5">
        <f>'เม.ย.'!AJ49</f>
        <v>0</v>
      </c>
      <c r="O49" s="5">
        <f t="shared" si="0"/>
        <v>0</v>
      </c>
      <c r="P49" s="290" t="e">
        <f t="shared" si="1"/>
        <v>#DIV/0!</v>
      </c>
    </row>
    <row r="50" spans="1:16" ht="24.6" x14ac:dyDescent="0.25">
      <c r="A50" s="4">
        <f>ปพ.5!A47</f>
        <v>0</v>
      </c>
      <c r="B50" s="7">
        <f>ปพ.5!D47</f>
        <v>0</v>
      </c>
      <c r="C50" s="5">
        <f>'พ.ค.'!AK50</f>
        <v>0</v>
      </c>
      <c r="D50" s="5">
        <f>'มิ.ย.'!AJ50</f>
        <v>0</v>
      </c>
      <c r="E50" s="5">
        <f>'ก.ค.'!AK50</f>
        <v>0</v>
      </c>
      <c r="F50" s="5">
        <f>'ส.ค.'!AK50</f>
        <v>0</v>
      </c>
      <c r="G50" s="5">
        <f>'ก.ย.'!AJ50</f>
        <v>0</v>
      </c>
      <c r="H50" s="5">
        <f>'ต.ค.'!AK50</f>
        <v>0</v>
      </c>
      <c r="I50" s="5">
        <f>'พ.ย.'!AJ50</f>
        <v>0</v>
      </c>
      <c r="J50" s="5">
        <f>'ธ.ค.'!AK50</f>
        <v>0</v>
      </c>
      <c r="K50" s="5">
        <f>'ม.ค.'!AK50</f>
        <v>0</v>
      </c>
      <c r="L50" s="6">
        <f>'ก.พ.'!AI50</f>
        <v>0</v>
      </c>
      <c r="M50" s="5">
        <f>'มี.ค.'!AK50</f>
        <v>0</v>
      </c>
      <c r="N50" s="5">
        <f>'เม.ย.'!AJ50</f>
        <v>0</v>
      </c>
      <c r="O50" s="5">
        <f t="shared" si="0"/>
        <v>0</v>
      </c>
      <c r="P50" s="290" t="e">
        <f t="shared" si="1"/>
        <v>#DIV/0!</v>
      </c>
    </row>
    <row r="51" spans="1:16" ht="24.6" x14ac:dyDescent="0.25">
      <c r="A51" s="4">
        <f>ปพ.5!A48</f>
        <v>0</v>
      </c>
      <c r="B51" s="7">
        <f>ปพ.5!D48</f>
        <v>0</v>
      </c>
      <c r="C51" s="5">
        <f>'พ.ค.'!AK51</f>
        <v>0</v>
      </c>
      <c r="D51" s="5">
        <f>'มิ.ย.'!AJ51</f>
        <v>0</v>
      </c>
      <c r="E51" s="5">
        <f>'ก.ค.'!AK51</f>
        <v>0</v>
      </c>
      <c r="F51" s="5">
        <f>'ส.ค.'!AK51</f>
        <v>0</v>
      </c>
      <c r="G51" s="5">
        <f>'ก.ย.'!AJ51</f>
        <v>0</v>
      </c>
      <c r="H51" s="5">
        <f>'ต.ค.'!AK51</f>
        <v>0</v>
      </c>
      <c r="I51" s="5">
        <f>'พ.ย.'!AJ51</f>
        <v>0</v>
      </c>
      <c r="J51" s="5">
        <f>'ธ.ค.'!AK51</f>
        <v>0</v>
      </c>
      <c r="K51" s="5">
        <f>'ม.ค.'!AK51</f>
        <v>0</v>
      </c>
      <c r="L51" s="6">
        <f>'ก.พ.'!AI51</f>
        <v>0</v>
      </c>
      <c r="M51" s="5">
        <f>'มี.ค.'!AK51</f>
        <v>0</v>
      </c>
      <c r="N51" s="5">
        <f>'เม.ย.'!AJ51</f>
        <v>0</v>
      </c>
      <c r="O51" s="5">
        <f t="shared" si="0"/>
        <v>0</v>
      </c>
      <c r="P51" s="290" t="e">
        <f t="shared" si="1"/>
        <v>#DIV/0!</v>
      </c>
    </row>
    <row r="52" spans="1:16" ht="24.6" x14ac:dyDescent="0.25">
      <c r="A52" s="4">
        <f>ปพ.5!A49</f>
        <v>0</v>
      </c>
      <c r="B52" s="7">
        <f>ปพ.5!D49</f>
        <v>0</v>
      </c>
      <c r="C52" s="5">
        <f>'พ.ค.'!AK52</f>
        <v>0</v>
      </c>
      <c r="D52" s="5">
        <f>'มิ.ย.'!AJ52</f>
        <v>0</v>
      </c>
      <c r="E52" s="5">
        <f>'ก.ค.'!AK52</f>
        <v>0</v>
      </c>
      <c r="F52" s="5">
        <f>'ส.ค.'!AK52</f>
        <v>0</v>
      </c>
      <c r="G52" s="5">
        <f>'ก.ย.'!AJ52</f>
        <v>0</v>
      </c>
      <c r="H52" s="5">
        <f>'ต.ค.'!AK52</f>
        <v>0</v>
      </c>
      <c r="I52" s="5">
        <f>'พ.ย.'!AJ52</f>
        <v>0</v>
      </c>
      <c r="J52" s="5">
        <f>'ธ.ค.'!AK52</f>
        <v>0</v>
      </c>
      <c r="K52" s="5">
        <f>'ม.ค.'!AK52</f>
        <v>0</v>
      </c>
      <c r="L52" s="6">
        <f>'ก.พ.'!AI52</f>
        <v>0</v>
      </c>
      <c r="M52" s="5">
        <f>'มี.ค.'!AK52</f>
        <v>0</v>
      </c>
      <c r="N52" s="5">
        <f>'เม.ย.'!AJ52</f>
        <v>0</v>
      </c>
      <c r="O52" s="5">
        <f t="shared" si="0"/>
        <v>0</v>
      </c>
      <c r="P52" s="290" t="e">
        <f t="shared" si="1"/>
        <v>#DIV/0!</v>
      </c>
    </row>
    <row r="53" spans="1:16" ht="24.6" x14ac:dyDescent="0.25">
      <c r="A53" s="4">
        <f>ปพ.5!A50</f>
        <v>0</v>
      </c>
      <c r="B53" s="7">
        <f>ปพ.5!D50</f>
        <v>0</v>
      </c>
      <c r="C53" s="5">
        <f>'พ.ค.'!AK53</f>
        <v>0</v>
      </c>
      <c r="D53" s="5">
        <f>'มิ.ย.'!AJ53</f>
        <v>0</v>
      </c>
      <c r="E53" s="5">
        <f>'ก.ค.'!AK53</f>
        <v>0</v>
      </c>
      <c r="F53" s="5">
        <f>'ส.ค.'!AK53</f>
        <v>0</v>
      </c>
      <c r="G53" s="5">
        <f>'ก.ย.'!AJ53</f>
        <v>0</v>
      </c>
      <c r="H53" s="5">
        <f>'ต.ค.'!AK53</f>
        <v>0</v>
      </c>
      <c r="I53" s="5">
        <f>'พ.ย.'!AJ53</f>
        <v>0</v>
      </c>
      <c r="J53" s="5">
        <f>'ธ.ค.'!AK53</f>
        <v>0</v>
      </c>
      <c r="K53" s="5">
        <f>'ม.ค.'!AK53</f>
        <v>0</v>
      </c>
      <c r="L53" s="6">
        <f>'ก.พ.'!AI53</f>
        <v>0</v>
      </c>
      <c r="M53" s="5">
        <f>'มี.ค.'!AK53</f>
        <v>0</v>
      </c>
      <c r="N53" s="5">
        <f>'เม.ย.'!AJ53</f>
        <v>0</v>
      </c>
      <c r="O53" s="5">
        <f t="shared" si="0"/>
        <v>0</v>
      </c>
      <c r="P53" s="290" t="e">
        <f t="shared" si="1"/>
        <v>#DIV/0!</v>
      </c>
    </row>
    <row r="54" spans="1:16" ht="24.6" x14ac:dyDescent="0.25">
      <c r="A54" s="4">
        <f>ปพ.5!A51</f>
        <v>0</v>
      </c>
      <c r="B54" s="7">
        <f>ปพ.5!D51</f>
        <v>0</v>
      </c>
      <c r="C54" s="5">
        <f>'พ.ค.'!AK55</f>
        <v>0</v>
      </c>
      <c r="D54" s="5">
        <f>'มิ.ย.'!AJ54</f>
        <v>0</v>
      </c>
      <c r="E54" s="5">
        <f>'ก.ค.'!AK54</f>
        <v>0</v>
      </c>
      <c r="F54" s="5">
        <f>'ส.ค.'!AK54</f>
        <v>0</v>
      </c>
      <c r="G54" s="5">
        <f>'ก.ย.'!AJ54</f>
        <v>0</v>
      </c>
      <c r="H54" s="5">
        <f>'ต.ค.'!AK54</f>
        <v>0</v>
      </c>
      <c r="I54" s="5">
        <f>'พ.ย.'!AJ54</f>
        <v>0</v>
      </c>
      <c r="J54" s="5">
        <f>'ธ.ค.'!AK54</f>
        <v>0</v>
      </c>
      <c r="K54" s="5">
        <f>'ม.ค.'!AK54</f>
        <v>0</v>
      </c>
      <c r="L54" s="6">
        <f>'ก.พ.'!AI54</f>
        <v>0</v>
      </c>
      <c r="M54" s="5">
        <f>'มี.ค.'!AK54</f>
        <v>0</v>
      </c>
      <c r="N54" s="5">
        <f>'เม.ย.'!AJ54</f>
        <v>0</v>
      </c>
      <c r="O54" s="5">
        <f t="shared" si="0"/>
        <v>0</v>
      </c>
      <c r="P54" s="290" t="e">
        <f t="shared" si="1"/>
        <v>#DIV/0!</v>
      </c>
    </row>
    <row r="55" spans="1:16" ht="2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27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27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s="66" customFormat="1" ht="27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s="66" customFormat="1" ht="27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s="66" customFormat="1" ht="27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s="66" customFormat="1" ht="27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s="66" customFormat="1" ht="27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s="66" customFormat="1" ht="27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s="66" customFormat="1" ht="27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</sheetData>
  <sheetProtection algorithmName="SHA-512" hashValue="cOXQb7Dg/BoDTz1smrc/2JE4s47X5LxSaTDeCLnzys74aMF529PjG5qaeFNBWzglMEBLw2lRoIB89Oz0qA1koA==" saltValue="jLg4VglUWl/5wx5tgddGTA==" spinCount="100000" sheet="1" objects="1" scenarios="1"/>
  <dataConsolidate/>
  <mergeCells count="8">
    <mergeCell ref="C5:P7"/>
    <mergeCell ref="A4:P4"/>
    <mergeCell ref="A1:P1"/>
    <mergeCell ref="A2:P2"/>
    <mergeCell ref="A3:P3"/>
    <mergeCell ref="A5:A9"/>
    <mergeCell ref="B5:B9"/>
    <mergeCell ref="P8:P9"/>
  </mergeCells>
  <pageMargins left="0.9055118110236221" right="0.70866141732283472" top="0.74803149606299213" bottom="0.74803149606299213" header="0.31496062992125984" footer="0.31496062992125984"/>
  <pageSetup paperSize="5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50"/>
  <sheetViews>
    <sheetView tabSelected="1" view="pageBreakPreview" zoomScale="130" zoomScaleNormal="55" zoomScaleSheetLayoutView="130" workbookViewId="0">
      <selection activeCell="G20" sqref="G20:O20"/>
    </sheetView>
  </sheetViews>
  <sheetFormatPr defaultColWidth="9" defaultRowHeight="13.5" customHeight="1" x14ac:dyDescent="0.25"/>
  <cols>
    <col min="1" max="16" width="5.69921875" style="50" customWidth="1"/>
    <col min="17" max="16384" width="9" style="50"/>
  </cols>
  <sheetData>
    <row r="1" spans="1:16" ht="13.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3.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296" t="s">
        <v>19</v>
      </c>
      <c r="P2" s="296"/>
    </row>
    <row r="3" spans="1:16" ht="13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96"/>
      <c r="P3" s="296"/>
    </row>
    <row r="4" spans="1:16" ht="13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3.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3.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3.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 ht="13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25.5" customHeight="1" x14ac:dyDescent="0.25">
      <c r="A9" s="297" t="s">
        <v>3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</row>
    <row r="10" spans="1:16" ht="25.5" customHeight="1" x14ac:dyDescent="0.25">
      <c r="A10" s="297" t="s">
        <v>5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</row>
    <row r="11" spans="1:16" ht="25.5" customHeight="1" x14ac:dyDescent="0.25">
      <c r="A11" s="296" t="str">
        <f>"แบบบันทึกผลการเรียนกลุ่มสาระการเรียนรู้ "&amp;ข้อมูลพื้นฐาน!B7</f>
        <v xml:space="preserve">แบบบันทึกผลการเรียนกลุ่มสาระการเรียนรู้ 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</row>
    <row r="12" spans="1:16" ht="13.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1:16" ht="24" customHeight="1" x14ac:dyDescent="0.25">
      <c r="A13" s="296" t="str">
        <f>ข้อมูลพื้นฐาน!B5</f>
        <v xml:space="preserve">ปีการศึกษา 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</row>
    <row r="14" spans="1:16" ht="13.5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1:16" ht="24" customHeight="1" x14ac:dyDescent="0.25">
      <c r="A15" s="296" t="str">
        <f>ข้อมูลพื้นฐาน!B6</f>
        <v xml:space="preserve">ชั้นประถมศึกษาปีที่ 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</row>
    <row r="16" spans="1:16" ht="24" customHeight="1" x14ac:dyDescent="0.25">
      <c r="A16" s="296" t="str">
        <f>"รหัสรายวิชา "&amp;ข้อมูลพื้นฐาน!B8&amp; "  รายวิชา "&amp;ข้อมูลพื้นฐาน!B9</f>
        <v xml:space="preserve">รหัสรายวิชา   รายวิชา 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</row>
    <row r="17" spans="1:16" ht="13.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 ht="24" customHeight="1" x14ac:dyDescent="0.25">
      <c r="A18" s="53"/>
      <c r="B18" s="53"/>
      <c r="C18" s="53"/>
      <c r="D18" s="291" t="s">
        <v>11</v>
      </c>
      <c r="F18" s="291"/>
      <c r="G18" s="313">
        <f>ข้อมูลพื้นฐาน!B10</f>
        <v>0</v>
      </c>
      <c r="H18" s="313"/>
      <c r="I18" s="313"/>
      <c r="J18" s="313"/>
      <c r="K18" s="313"/>
      <c r="L18" s="313"/>
      <c r="M18" s="313"/>
      <c r="N18" s="313"/>
      <c r="O18" s="313"/>
      <c r="P18" s="53"/>
    </row>
    <row r="19" spans="1:16" ht="24" customHeight="1" x14ac:dyDescent="0.25">
      <c r="A19" s="53"/>
      <c r="B19" s="53"/>
      <c r="C19" s="53"/>
      <c r="D19" s="291" t="s">
        <v>11</v>
      </c>
      <c r="F19" s="291"/>
      <c r="G19" s="313">
        <f>ข้อมูลพื้นฐาน!B11</f>
        <v>0</v>
      </c>
      <c r="H19" s="313"/>
      <c r="I19" s="313"/>
      <c r="J19" s="313"/>
      <c r="K19" s="313"/>
      <c r="L19" s="313"/>
      <c r="M19" s="313"/>
      <c r="N19" s="313"/>
      <c r="O19" s="313"/>
      <c r="P19" s="53"/>
    </row>
    <row r="20" spans="1:16" ht="24" customHeight="1" x14ac:dyDescent="0.25">
      <c r="A20" s="53"/>
      <c r="B20" s="53"/>
      <c r="C20" s="53"/>
      <c r="D20" s="291" t="s">
        <v>12</v>
      </c>
      <c r="F20" s="291"/>
      <c r="G20" s="313">
        <f>ข้อมูลพื้นฐาน!B12</f>
        <v>0</v>
      </c>
      <c r="H20" s="313"/>
      <c r="I20" s="313"/>
      <c r="J20" s="313"/>
      <c r="K20" s="313"/>
      <c r="L20" s="313"/>
      <c r="M20" s="313"/>
      <c r="N20" s="313"/>
      <c r="O20" s="313"/>
      <c r="P20" s="53"/>
    </row>
    <row r="21" spans="1:16" ht="24" customHeight="1" x14ac:dyDescent="0.25">
      <c r="A21" s="53"/>
      <c r="B21" s="53"/>
      <c r="C21" s="53"/>
      <c r="D21" s="291" t="s">
        <v>12</v>
      </c>
      <c r="F21" s="291"/>
      <c r="G21" s="313">
        <f>ข้อมูลพื้นฐาน!B13</f>
        <v>0</v>
      </c>
      <c r="H21" s="313"/>
      <c r="I21" s="313"/>
      <c r="J21" s="313"/>
      <c r="K21" s="313"/>
      <c r="L21" s="313"/>
      <c r="M21" s="313"/>
      <c r="N21" s="313"/>
      <c r="O21" s="313"/>
      <c r="P21" s="53"/>
    </row>
    <row r="22" spans="1:16" ht="13.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24" customHeight="1" x14ac:dyDescent="0.25">
      <c r="A23" s="310" t="s">
        <v>20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</row>
    <row r="24" spans="1:16" ht="24" customHeight="1" x14ac:dyDescent="0.25">
      <c r="A24" s="311" t="s">
        <v>21</v>
      </c>
      <c r="B24" s="311"/>
      <c r="C24" s="311"/>
      <c r="D24" s="311"/>
      <c r="E24" s="311" t="s">
        <v>22</v>
      </c>
      <c r="F24" s="311"/>
      <c r="G24" s="311"/>
      <c r="H24" s="311"/>
      <c r="I24" s="311"/>
      <c r="J24" s="311"/>
      <c r="K24" s="311"/>
      <c r="L24" s="311"/>
      <c r="M24" s="311" t="s">
        <v>23</v>
      </c>
      <c r="N24" s="311"/>
      <c r="O24" s="311"/>
      <c r="P24" s="311"/>
    </row>
    <row r="25" spans="1:16" ht="24" customHeight="1" x14ac:dyDescent="0.25">
      <c r="A25" s="311"/>
      <c r="B25" s="311"/>
      <c r="C25" s="311"/>
      <c r="D25" s="311"/>
      <c r="E25" s="55">
        <v>4</v>
      </c>
      <c r="F25" s="56">
        <v>3.5</v>
      </c>
      <c r="G25" s="55">
        <v>3</v>
      </c>
      <c r="H25" s="56">
        <v>2.5</v>
      </c>
      <c r="I25" s="55">
        <v>2</v>
      </c>
      <c r="J25" s="56">
        <v>1.5</v>
      </c>
      <c r="K25" s="55">
        <v>1</v>
      </c>
      <c r="L25" s="55">
        <v>0</v>
      </c>
      <c r="M25" s="311"/>
      <c r="N25" s="311"/>
      <c r="O25" s="311"/>
      <c r="P25" s="311"/>
    </row>
    <row r="26" spans="1:16" ht="24" customHeight="1" x14ac:dyDescent="0.25">
      <c r="A26" s="311">
        <f>SUM(E26:L26)</f>
        <v>0</v>
      </c>
      <c r="B26" s="311"/>
      <c r="C26" s="311"/>
      <c r="D26" s="311"/>
      <c r="E26" s="81">
        <f>COUNTIF(ปพ.5!AJ7:AJ55,"4")</f>
        <v>0</v>
      </c>
      <c r="F26" s="81">
        <f>COUNTIF(ปพ.5!AJ7:AJ55,"3.5")</f>
        <v>0</v>
      </c>
      <c r="G26" s="81">
        <f>COUNTIF(ปพ.5!AJ7:AJ55,"3")</f>
        <v>0</v>
      </c>
      <c r="H26" s="81">
        <f>COUNTIF(ปพ.5!AJ7:AJ55,"2.5")</f>
        <v>0</v>
      </c>
      <c r="I26" s="81">
        <f>COUNTIF(ปพ.5!AJ7:AJ55,"2")</f>
        <v>0</v>
      </c>
      <c r="J26" s="81">
        <f>COUNTIF(ปพ.5!AJ7:AJ55,"1.5")</f>
        <v>0</v>
      </c>
      <c r="K26" s="81">
        <f>COUNTIF(ปพ.5!AJ7:AJ55,"1")</f>
        <v>0</v>
      </c>
      <c r="L26" s="81">
        <f>COUNTIF(ปพ.5!AJ7:AJ55,"0")</f>
        <v>0</v>
      </c>
      <c r="M26" s="295" t="e">
        <f>สรุปคะแนน!K55/ปก!A26</f>
        <v>#DIV/0!</v>
      </c>
      <c r="N26" s="295"/>
      <c r="O26" s="295"/>
      <c r="P26" s="295"/>
    </row>
    <row r="27" spans="1:16" ht="24" customHeight="1" x14ac:dyDescent="0.25">
      <c r="A27" s="311" t="s">
        <v>24</v>
      </c>
      <c r="B27" s="311"/>
      <c r="C27" s="311"/>
      <c r="D27" s="311"/>
      <c r="E27" s="280" t="e">
        <f>E26/สรุปคะแนน!K56*100</f>
        <v>#DIV/0!</v>
      </c>
      <c r="F27" s="280" t="e">
        <f>F26/สรุปคะแนน!K56*100</f>
        <v>#DIV/0!</v>
      </c>
      <c r="G27" s="280" t="e">
        <f>G26/สรุปคะแนน!K56*100</f>
        <v>#DIV/0!</v>
      </c>
      <c r="H27" s="280" t="e">
        <f>H26/สรุปคะแนน!K56*100</f>
        <v>#DIV/0!</v>
      </c>
      <c r="I27" s="280" t="e">
        <f>I26/สรุปคะแนน!K56*100</f>
        <v>#DIV/0!</v>
      </c>
      <c r="J27" s="280" t="e">
        <f>J26/สรุปคะแนน!K56*100</f>
        <v>#DIV/0!</v>
      </c>
      <c r="K27" s="280" t="e">
        <f>K26/สรุปคะแนน!K56*100</f>
        <v>#DIV/0!</v>
      </c>
      <c r="L27" s="280" t="e">
        <f>L26/สรุปคะแนน!K56*100</f>
        <v>#DIV/0!</v>
      </c>
      <c r="M27" s="295"/>
      <c r="N27" s="295"/>
      <c r="O27" s="295"/>
      <c r="P27" s="295"/>
    </row>
    <row r="28" spans="1:16" ht="13.5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24" customHeight="1" x14ac:dyDescent="0.25">
      <c r="A29" s="312" t="s">
        <v>25</v>
      </c>
      <c r="B29" s="312"/>
      <c r="C29" s="312"/>
      <c r="D29" s="312"/>
      <c r="E29" s="312"/>
      <c r="F29" s="308" t="s">
        <v>42</v>
      </c>
      <c r="G29" s="308"/>
      <c r="H29" s="308"/>
      <c r="I29" s="308"/>
      <c r="J29" s="308"/>
      <c r="K29" s="312" t="s">
        <v>26</v>
      </c>
      <c r="L29" s="312"/>
      <c r="M29" s="312"/>
      <c r="N29" s="312"/>
      <c r="O29" s="312"/>
      <c r="P29" s="312"/>
    </row>
    <row r="30" spans="1:16" ht="24" customHeight="1" x14ac:dyDescent="0.25">
      <c r="A30" s="308" t="s">
        <v>27</v>
      </c>
      <c r="B30" s="308"/>
      <c r="C30" s="308" t="s">
        <v>28</v>
      </c>
      <c r="D30" s="308"/>
      <c r="E30" s="57" t="s">
        <v>29</v>
      </c>
      <c r="F30" s="308" t="s">
        <v>41</v>
      </c>
      <c r="G30" s="308"/>
      <c r="H30" s="309" t="s">
        <v>40</v>
      </c>
      <c r="I30" s="309"/>
      <c r="J30" s="80" t="s">
        <v>39</v>
      </c>
      <c r="K30" s="308" t="s">
        <v>27</v>
      </c>
      <c r="L30" s="308"/>
      <c r="M30" s="308" t="s">
        <v>28</v>
      </c>
      <c r="N30" s="308"/>
      <c r="O30" s="308" t="s">
        <v>29</v>
      </c>
      <c r="P30" s="308"/>
    </row>
    <row r="31" spans="1:16" ht="24" customHeight="1" x14ac:dyDescent="0.25">
      <c r="A31" s="309">
        <f>สรุปผลการเรียน!G7</f>
        <v>0</v>
      </c>
      <c r="B31" s="309"/>
      <c r="C31" s="309">
        <f>สรุปผลการเรียน!G8</f>
        <v>0</v>
      </c>
      <c r="D31" s="309"/>
      <c r="E31" s="248">
        <f>สรุปผลการเรียน!G9</f>
        <v>0</v>
      </c>
      <c r="F31" s="309">
        <f>สรุปผลการเรียน!G14</f>
        <v>0</v>
      </c>
      <c r="G31" s="309"/>
      <c r="H31" s="309">
        <f>สรุปผลการเรียน!G15</f>
        <v>0</v>
      </c>
      <c r="I31" s="309"/>
      <c r="J31" s="248">
        <f>สรุปผลการเรียน!G16</f>
        <v>0</v>
      </c>
      <c r="K31" s="309">
        <f>สรุปผลการเรียน!G21</f>
        <v>0</v>
      </c>
      <c r="L31" s="309"/>
      <c r="M31" s="309">
        <f>สรุปผลการเรียน!G22</f>
        <v>0</v>
      </c>
      <c r="N31" s="309"/>
      <c r="O31" s="309">
        <f>สรุปผลการเรียน!G23</f>
        <v>0</v>
      </c>
      <c r="P31" s="309"/>
    </row>
    <row r="32" spans="1:16" ht="13.5" customHeigh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6" ht="24" customHeight="1" x14ac:dyDescent="0.7">
      <c r="D33" s="307" t="s">
        <v>30</v>
      </c>
      <c r="E33" s="307"/>
      <c r="F33" s="301" t="s">
        <v>31</v>
      </c>
      <c r="G33" s="301"/>
      <c r="H33" s="301"/>
      <c r="I33" s="301"/>
      <c r="J33" s="301"/>
      <c r="K33" s="300" t="s">
        <v>11</v>
      </c>
      <c r="L33" s="300"/>
      <c r="M33" s="300"/>
      <c r="O33" s="58"/>
      <c r="P33" s="58"/>
    </row>
    <row r="34" spans="1:16" ht="24" customHeight="1" x14ac:dyDescent="0.7">
      <c r="D34" s="307" t="s">
        <v>30</v>
      </c>
      <c r="E34" s="307"/>
      <c r="F34" s="301" t="s">
        <v>31</v>
      </c>
      <c r="G34" s="301"/>
      <c r="H34" s="301"/>
      <c r="I34" s="301"/>
      <c r="J34" s="301"/>
      <c r="K34" s="300" t="s">
        <v>11</v>
      </c>
      <c r="L34" s="300"/>
      <c r="M34" s="300"/>
      <c r="O34" s="58"/>
    </row>
    <row r="35" spans="1:16" ht="24" customHeight="1" x14ac:dyDescent="0.7">
      <c r="D35" s="307" t="s">
        <v>30</v>
      </c>
      <c r="E35" s="307"/>
      <c r="F35" s="301" t="s">
        <v>31</v>
      </c>
      <c r="G35" s="301"/>
      <c r="H35" s="301"/>
      <c r="I35" s="301"/>
      <c r="J35" s="301"/>
      <c r="K35" s="300" t="s">
        <v>32</v>
      </c>
      <c r="L35" s="300"/>
      <c r="M35" s="300"/>
      <c r="N35" s="58"/>
      <c r="O35" s="58"/>
    </row>
    <row r="36" spans="1:16" ht="24" customHeight="1" x14ac:dyDescent="0.7">
      <c r="D36" s="307" t="s">
        <v>30</v>
      </c>
      <c r="E36" s="307"/>
      <c r="F36" s="301" t="s">
        <v>31</v>
      </c>
      <c r="G36" s="301"/>
      <c r="H36" s="301"/>
      <c r="I36" s="301"/>
      <c r="J36" s="301"/>
      <c r="K36" s="300" t="s">
        <v>33</v>
      </c>
      <c r="L36" s="300"/>
      <c r="M36" s="300"/>
      <c r="N36" s="58"/>
      <c r="O36" s="58"/>
      <c r="P36" s="58"/>
    </row>
    <row r="37" spans="1:16" ht="13.5" customHeigh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ht="24" customHeight="1" x14ac:dyDescent="0.25">
      <c r="A38" s="82"/>
      <c r="B38" s="302" t="s">
        <v>34</v>
      </c>
      <c r="C38" s="302"/>
      <c r="D38" s="302"/>
      <c r="E38" s="30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13.5" customHeight="1" thickBot="1" x14ac:dyDescent="0.3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24" customHeight="1" thickBot="1" x14ac:dyDescent="0.3">
      <c r="A40" s="82"/>
      <c r="B40" s="82"/>
      <c r="C40" s="82"/>
      <c r="D40" s="82"/>
      <c r="E40" s="303" t="s">
        <v>35</v>
      </c>
      <c r="F40" s="303"/>
      <c r="G40" s="59"/>
      <c r="H40" s="82"/>
      <c r="I40" s="82"/>
      <c r="J40" s="303" t="s">
        <v>36</v>
      </c>
      <c r="K40" s="303"/>
      <c r="L40" s="59"/>
      <c r="M40" s="82"/>
      <c r="N40" s="82"/>
      <c r="O40" s="82"/>
      <c r="P40" s="82"/>
    </row>
    <row r="41" spans="1:16" ht="13.5" customHeight="1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13.5" customHeight="1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24" customHeight="1" x14ac:dyDescent="0.7">
      <c r="A43" s="82"/>
      <c r="B43" s="82"/>
      <c r="C43" s="82"/>
      <c r="D43" s="83" t="s">
        <v>30</v>
      </c>
      <c r="E43" s="301" t="s">
        <v>37</v>
      </c>
      <c r="F43" s="301"/>
      <c r="G43" s="301"/>
      <c r="H43" s="301"/>
      <c r="I43" s="301"/>
      <c r="J43" s="301"/>
      <c r="K43" s="301"/>
      <c r="L43" s="300" t="s">
        <v>13</v>
      </c>
      <c r="M43" s="300"/>
      <c r="N43" s="300"/>
      <c r="O43" s="300"/>
      <c r="P43" s="82"/>
    </row>
    <row r="44" spans="1:16" ht="24" customHeight="1" x14ac:dyDescent="0.25">
      <c r="A44" s="82"/>
      <c r="B44" s="82"/>
      <c r="C44" s="82"/>
      <c r="D44" s="82"/>
      <c r="E44" s="305">
        <f>ข้อมูลพื้นฐาน!B14</f>
        <v>0</v>
      </c>
      <c r="F44" s="306"/>
      <c r="G44" s="306"/>
      <c r="H44" s="306"/>
      <c r="I44" s="306"/>
      <c r="J44" s="306"/>
      <c r="K44" s="306"/>
      <c r="L44" s="82"/>
      <c r="M44" s="82"/>
      <c r="N44" s="82"/>
      <c r="O44" s="82"/>
      <c r="P44" s="82"/>
    </row>
    <row r="45" spans="1:16" ht="24" customHeight="1" x14ac:dyDescent="0.25">
      <c r="A45" s="85"/>
      <c r="B45" s="85"/>
      <c r="C45" s="85"/>
      <c r="D45" s="304" t="s">
        <v>38</v>
      </c>
      <c r="E45" s="304"/>
      <c r="F45" s="304"/>
      <c r="G45" s="304"/>
      <c r="H45" s="304"/>
      <c r="I45" s="304"/>
      <c r="J45" s="304"/>
      <c r="K45" s="304"/>
      <c r="L45" s="304"/>
      <c r="M45" s="85"/>
      <c r="N45" s="85"/>
      <c r="O45" s="85"/>
      <c r="P45" s="85"/>
    </row>
    <row r="46" spans="1:16" ht="24" customHeight="1" x14ac:dyDescent="0.25">
      <c r="A46" s="85"/>
      <c r="B46" s="85"/>
      <c r="C46" s="85"/>
      <c r="D46" s="85"/>
      <c r="E46" s="292"/>
      <c r="F46" s="292"/>
      <c r="G46" s="292"/>
      <c r="H46" s="292"/>
      <c r="I46" s="292"/>
      <c r="J46" s="292"/>
      <c r="K46" s="292"/>
      <c r="L46" s="85"/>
      <c r="M46" s="85"/>
      <c r="N46" s="85"/>
      <c r="O46" s="85"/>
      <c r="P46" s="85"/>
    </row>
    <row r="47" spans="1:16" ht="13.5" customHeight="1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4"/>
      <c r="M47" s="82"/>
      <c r="N47" s="82"/>
      <c r="O47" s="82"/>
      <c r="P47" s="82"/>
    </row>
    <row r="48" spans="1:16" ht="24" customHeight="1" x14ac:dyDescent="0.25">
      <c r="A48" s="82"/>
      <c r="B48" s="82"/>
      <c r="C48" s="82"/>
      <c r="D48" s="82"/>
      <c r="E48" s="298">
        <f>ข้อมูลพื้นฐาน!B15</f>
        <v>0</v>
      </c>
      <c r="F48" s="299"/>
      <c r="G48" s="299"/>
      <c r="H48" s="299"/>
      <c r="I48" s="299"/>
      <c r="J48" s="299"/>
      <c r="K48" s="299"/>
      <c r="L48" s="82"/>
      <c r="M48" s="82"/>
      <c r="N48" s="82"/>
      <c r="O48" s="82"/>
      <c r="P48" s="82"/>
    </row>
    <row r="49" spans="1:16" ht="24" customHeight="1" x14ac:dyDescent="0.25">
      <c r="A49" s="82"/>
      <c r="B49" s="82"/>
      <c r="C49" s="82"/>
      <c r="D49" s="82"/>
      <c r="E49" s="84"/>
      <c r="F49" s="84"/>
      <c r="G49" s="84"/>
      <c r="H49" s="84"/>
      <c r="I49" s="84"/>
      <c r="J49" s="84"/>
      <c r="K49" s="84"/>
      <c r="L49" s="82"/>
      <c r="M49" s="82"/>
      <c r="N49" s="82"/>
      <c r="O49" s="82"/>
      <c r="P49" s="82"/>
    </row>
    <row r="50" spans="1:16" ht="24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</sheetData>
  <sheetProtection algorithmName="SHA-512" hashValue="oQ1sOYT34lnBZUtuEiaG5k5kUvazA7oB/fuTs4cLHEdK24znsQqDiJHbj9gPY3vreoinsZXd7y96kzAFGRxpZQ==" saltValue="OBJmHGRHFp1rd4Z09NFEbQ==" spinCount="100000" sheet="1" objects="1" scenarios="1"/>
  <mergeCells count="55">
    <mergeCell ref="O2:P3"/>
    <mergeCell ref="O30:P30"/>
    <mergeCell ref="O31:P31"/>
    <mergeCell ref="A23:P23"/>
    <mergeCell ref="A26:D26"/>
    <mergeCell ref="A27:D27"/>
    <mergeCell ref="E24:L24"/>
    <mergeCell ref="M24:P25"/>
    <mergeCell ref="A24:D25"/>
    <mergeCell ref="A29:E29"/>
    <mergeCell ref="K29:P29"/>
    <mergeCell ref="A30:B30"/>
    <mergeCell ref="M30:N30"/>
    <mergeCell ref="C30:D30"/>
    <mergeCell ref="A31:B31"/>
    <mergeCell ref="C31:D31"/>
    <mergeCell ref="K33:M33"/>
    <mergeCell ref="K34:M34"/>
    <mergeCell ref="K35:M35"/>
    <mergeCell ref="K36:M36"/>
    <mergeCell ref="F29:J29"/>
    <mergeCell ref="F30:G30"/>
    <mergeCell ref="F31:G31"/>
    <mergeCell ref="H30:I30"/>
    <mergeCell ref="H31:I31"/>
    <mergeCell ref="K30:L30"/>
    <mergeCell ref="K31:L31"/>
    <mergeCell ref="M31:N31"/>
    <mergeCell ref="D33:E33"/>
    <mergeCell ref="D34:E34"/>
    <mergeCell ref="D35:E35"/>
    <mergeCell ref="D36:E36"/>
    <mergeCell ref="F33:J33"/>
    <mergeCell ref="F34:J34"/>
    <mergeCell ref="F35:J35"/>
    <mergeCell ref="F36:J36"/>
    <mergeCell ref="E48:K48"/>
    <mergeCell ref="L43:O43"/>
    <mergeCell ref="E43:K43"/>
    <mergeCell ref="B38:E38"/>
    <mergeCell ref="E40:F40"/>
    <mergeCell ref="J40:K40"/>
    <mergeCell ref="D45:L45"/>
    <mergeCell ref="E44:K44"/>
    <mergeCell ref="M26:P27"/>
    <mergeCell ref="A15:P15"/>
    <mergeCell ref="A16:P16"/>
    <mergeCell ref="A9:P9"/>
    <mergeCell ref="A10:P10"/>
    <mergeCell ref="A11:P11"/>
    <mergeCell ref="A13:P13"/>
    <mergeCell ref="G18:O18"/>
    <mergeCell ref="G19:O19"/>
    <mergeCell ref="G20:O20"/>
    <mergeCell ref="G21:O21"/>
  </mergeCells>
  <pageMargins left="0.9055118110236221" right="0.70866141732283472" top="0.74803149606299213" bottom="0.74803149606299213" header="0.31496062992125984" footer="0.31496062992125984"/>
  <pageSetup paperSize="5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CC55"/>
  <sheetViews>
    <sheetView showZeros="0" view="pageBreakPreview" zoomScaleNormal="100" zoomScaleSheetLayoutView="100" workbookViewId="0">
      <selection activeCell="BX10" sqref="BX10"/>
    </sheetView>
  </sheetViews>
  <sheetFormatPr defaultColWidth="9" defaultRowHeight="16.5" customHeight="1" x14ac:dyDescent="0.25"/>
  <cols>
    <col min="1" max="1" width="9.296875" style="147" customWidth="1"/>
    <col min="2" max="2" width="13.69921875" style="147" customWidth="1"/>
    <col min="3" max="3" width="23.09765625" style="147" customWidth="1"/>
    <col min="4" max="4" width="56" style="147" customWidth="1"/>
    <col min="5" max="5" width="4.8984375" style="147" bestFit="1" customWidth="1"/>
    <col min="6" max="16" width="2.69921875" style="147" customWidth="1"/>
    <col min="17" max="19" width="3.796875" style="147" customWidth="1"/>
    <col min="20" max="30" width="2.69921875" style="147" customWidth="1"/>
    <col min="31" max="31" width="3" style="147" customWidth="1"/>
    <col min="32" max="34" width="3.796875" style="147" customWidth="1"/>
    <col min="35" max="35" width="4.3984375" style="147" customWidth="1"/>
    <col min="36" max="36" width="6" style="147" customWidth="1"/>
    <col min="37" max="38" width="4.296875" style="147" customWidth="1"/>
    <col min="39" max="47" width="3" style="147" customWidth="1"/>
    <col min="48" max="48" width="4.796875" style="147" customWidth="1"/>
    <col min="49" max="54" width="3" style="147" customWidth="1"/>
    <col min="55" max="55" width="4.796875" style="147" customWidth="1"/>
    <col min="56" max="68" width="3" style="147" customWidth="1"/>
    <col min="69" max="69" width="4.796875" style="147" customWidth="1"/>
    <col min="70" max="70" width="8.19921875" style="147" customWidth="1"/>
    <col min="71" max="71" width="15" style="147" customWidth="1"/>
    <col min="72" max="72" width="68.796875" style="147" customWidth="1"/>
    <col min="73" max="73" width="11" style="147" customWidth="1"/>
    <col min="74" max="74" width="8.19921875" style="147" customWidth="1"/>
    <col min="75" max="75" width="15" style="147" customWidth="1"/>
    <col min="76" max="76" width="68.796875" style="147" customWidth="1"/>
    <col min="77" max="77" width="11" style="147" customWidth="1"/>
    <col min="78" max="79" width="8.19921875" style="147" customWidth="1"/>
    <col min="80" max="80" width="75.09765625" style="147" customWidth="1"/>
    <col min="81" max="81" width="11.19921875" style="190" customWidth="1"/>
    <col min="82" max="16384" width="9" style="147"/>
  </cols>
  <sheetData>
    <row r="1" spans="1:81" ht="21.75" customHeight="1" thickBot="1" x14ac:dyDescent="0.3">
      <c r="A1" s="351" t="str">
        <f>ข้อมูลพื้นฐาน!B6</f>
        <v xml:space="preserve">ชั้นประถมศึกษาปีที่ </v>
      </c>
      <c r="B1" s="351"/>
      <c r="C1" s="351"/>
      <c r="D1" s="352"/>
      <c r="E1" s="365" t="str">
        <f>"การประเมินผลการเรียนรู้  กลุ่มสาระการเรียนรู้"&amp;ข้อมูลพื้นฐาน!B7</f>
        <v>การประเมินผลการเรียนรู้  กลุ่มสาระการเรียนรู้</v>
      </c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7"/>
      <c r="AJ1" s="337" t="s">
        <v>43</v>
      </c>
      <c r="AK1" s="337" t="s">
        <v>44</v>
      </c>
      <c r="AL1" s="334" t="s">
        <v>45</v>
      </c>
      <c r="AM1" s="349" t="s">
        <v>46</v>
      </c>
      <c r="AN1" s="349"/>
      <c r="AO1" s="349"/>
      <c r="AP1" s="349"/>
      <c r="AQ1" s="349"/>
      <c r="AR1" s="349"/>
      <c r="AS1" s="349"/>
      <c r="AT1" s="349"/>
      <c r="AU1" s="349"/>
      <c r="AV1" s="350"/>
      <c r="AW1" s="383" t="s">
        <v>48</v>
      </c>
      <c r="AX1" s="349"/>
      <c r="AY1" s="349"/>
      <c r="AZ1" s="349"/>
      <c r="BA1" s="349"/>
      <c r="BB1" s="349"/>
      <c r="BC1" s="350"/>
      <c r="BD1" s="349" t="s">
        <v>47</v>
      </c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50"/>
      <c r="BR1" s="383" t="str">
        <f>"รหัสรายวิชา "&amp;ข้อมูลพื้นฐาน!B8&amp;"  รายวิชา "&amp;ข้อมูลพื้นฐาน!B9</f>
        <v xml:space="preserve">รหัสรายวิชา   รายวิชา </v>
      </c>
      <c r="BS1" s="366"/>
      <c r="BT1" s="349"/>
      <c r="BU1" s="350"/>
      <c r="BV1" s="383" t="str">
        <f>"รหัสรายวิชา "&amp;ข้อมูลพื้นฐาน!B8&amp;"  รายวิชา "&amp;ข้อมูลพื้นฐาน!B9</f>
        <v xml:space="preserve">รหัสรายวิชา   รายวิชา </v>
      </c>
      <c r="BW1" s="366"/>
      <c r="BX1" s="349"/>
      <c r="BY1" s="350"/>
      <c r="BZ1" s="383" t="str">
        <f>"รหัสรายวิชา "&amp;ข้อมูลพื้นฐาน!B8&amp;"  รายวิชา "&amp;ข้อมูลพื้นฐาน!B9</f>
        <v xml:space="preserve">รหัสรายวิชา   รายวิชา </v>
      </c>
      <c r="CA1" s="349"/>
      <c r="CB1" s="349"/>
      <c r="CC1" s="350"/>
    </row>
    <row r="2" spans="1:81" ht="19.5" customHeight="1" thickBot="1" x14ac:dyDescent="0.3">
      <c r="A2" s="373" t="s">
        <v>45</v>
      </c>
      <c r="B2" s="373" t="s">
        <v>49</v>
      </c>
      <c r="C2" s="372" t="s">
        <v>50</v>
      </c>
      <c r="D2" s="371" t="s">
        <v>51</v>
      </c>
      <c r="E2" s="368" t="str">
        <f>"รหัสรายวิชา "&amp;ข้อมูลพื้นฐาน!B8&amp;"  รายวิชา "&amp;ข้อมูลพื้นฐาน!B9</f>
        <v xml:space="preserve">รหัสรายวิชา   รายวิชา </v>
      </c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70"/>
      <c r="AJ2" s="338"/>
      <c r="AK2" s="338"/>
      <c r="AL2" s="335"/>
      <c r="AM2" s="408" t="s">
        <v>52</v>
      </c>
      <c r="AN2" s="409"/>
      <c r="AO2" s="409"/>
      <c r="AP2" s="409"/>
      <c r="AQ2" s="409"/>
      <c r="AR2" s="409"/>
      <c r="AS2" s="409"/>
      <c r="AT2" s="409"/>
      <c r="AU2" s="361"/>
      <c r="AV2" s="355" t="s">
        <v>53</v>
      </c>
      <c r="AW2" s="408" t="s">
        <v>56</v>
      </c>
      <c r="AX2" s="409"/>
      <c r="AY2" s="409"/>
      <c r="AZ2" s="409"/>
      <c r="BA2" s="409"/>
      <c r="BB2" s="361"/>
      <c r="BC2" s="355" t="s">
        <v>53</v>
      </c>
      <c r="BD2" s="358" t="s">
        <v>117</v>
      </c>
      <c r="BE2" s="358"/>
      <c r="BF2" s="358"/>
      <c r="BG2" s="359"/>
      <c r="BH2" s="360" t="s">
        <v>71</v>
      </c>
      <c r="BI2" s="358"/>
      <c r="BJ2" s="358"/>
      <c r="BK2" s="361"/>
      <c r="BL2" s="360" t="s">
        <v>54</v>
      </c>
      <c r="BM2" s="358"/>
      <c r="BN2" s="358"/>
      <c r="BO2" s="361"/>
      <c r="BP2" s="385" t="s">
        <v>55</v>
      </c>
      <c r="BQ2" s="387" t="s">
        <v>53</v>
      </c>
      <c r="BR2" s="390" t="s">
        <v>57</v>
      </c>
      <c r="BS2" s="260"/>
      <c r="BT2" s="402" t="s">
        <v>58</v>
      </c>
      <c r="BU2" s="393" t="s">
        <v>59</v>
      </c>
      <c r="BV2" s="390" t="s">
        <v>57</v>
      </c>
      <c r="BW2" s="260"/>
      <c r="BX2" s="402" t="s">
        <v>58</v>
      </c>
      <c r="BY2" s="393" t="s">
        <v>59</v>
      </c>
      <c r="BZ2" s="380" t="s">
        <v>60</v>
      </c>
      <c r="CA2" s="380" t="s">
        <v>59</v>
      </c>
      <c r="CB2" s="396" t="s">
        <v>58</v>
      </c>
      <c r="CC2" s="399" t="s">
        <v>61</v>
      </c>
    </row>
    <row r="3" spans="1:81" ht="19.5" customHeight="1" thickBot="1" x14ac:dyDescent="0.3">
      <c r="A3" s="373"/>
      <c r="B3" s="373"/>
      <c r="C3" s="372"/>
      <c r="D3" s="371"/>
      <c r="E3" s="320" t="str">
        <f>ปก!A15</f>
        <v xml:space="preserve">ชั้นประถมศึกษาปีที่ 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2" t="str">
        <f>"  ครูผู้สอน "&amp;ปก!G18</f>
        <v xml:space="preserve">  ครูผู้สอน 0</v>
      </c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3"/>
      <c r="AG3" s="323"/>
      <c r="AH3" s="323"/>
      <c r="AI3" s="324"/>
      <c r="AJ3" s="338"/>
      <c r="AK3" s="338"/>
      <c r="AL3" s="335"/>
      <c r="AM3" s="346" t="s">
        <v>62</v>
      </c>
      <c r="AN3" s="343" t="s">
        <v>63</v>
      </c>
      <c r="AO3" s="343" t="s">
        <v>64</v>
      </c>
      <c r="AP3" s="343" t="s">
        <v>65</v>
      </c>
      <c r="AQ3" s="343" t="s">
        <v>66</v>
      </c>
      <c r="AR3" s="343" t="s">
        <v>67</v>
      </c>
      <c r="AS3" s="343" t="s">
        <v>68</v>
      </c>
      <c r="AT3" s="340" t="s">
        <v>69</v>
      </c>
      <c r="AU3" s="337" t="s">
        <v>70</v>
      </c>
      <c r="AV3" s="356"/>
      <c r="AW3" s="346" t="s">
        <v>72</v>
      </c>
      <c r="AX3" s="343" t="s">
        <v>73</v>
      </c>
      <c r="AY3" s="343" t="s">
        <v>74</v>
      </c>
      <c r="AZ3" s="343" t="s">
        <v>75</v>
      </c>
      <c r="BA3" s="340" t="s">
        <v>76</v>
      </c>
      <c r="BB3" s="338" t="s">
        <v>70</v>
      </c>
      <c r="BC3" s="356"/>
      <c r="BD3" s="362"/>
      <c r="BE3" s="377"/>
      <c r="BF3" s="314"/>
      <c r="BG3" s="337" t="s">
        <v>70</v>
      </c>
      <c r="BH3" s="374"/>
      <c r="BI3" s="405"/>
      <c r="BJ3" s="374"/>
      <c r="BK3" s="384" t="s">
        <v>70</v>
      </c>
      <c r="BL3" s="362"/>
      <c r="BM3" s="410"/>
      <c r="BN3" s="314"/>
      <c r="BO3" s="317" t="s">
        <v>70</v>
      </c>
      <c r="BP3" s="386"/>
      <c r="BQ3" s="388"/>
      <c r="BR3" s="391"/>
      <c r="BS3" s="261" t="s">
        <v>77</v>
      </c>
      <c r="BT3" s="403"/>
      <c r="BU3" s="394"/>
      <c r="BV3" s="391"/>
      <c r="BW3" s="261" t="s">
        <v>77</v>
      </c>
      <c r="BX3" s="403"/>
      <c r="BY3" s="394"/>
      <c r="BZ3" s="381"/>
      <c r="CA3" s="381"/>
      <c r="CB3" s="397"/>
      <c r="CC3" s="400"/>
    </row>
    <row r="4" spans="1:81" ht="17.25" customHeight="1" thickBot="1" x14ac:dyDescent="0.3">
      <c r="A4" s="373"/>
      <c r="B4" s="373"/>
      <c r="C4" s="372"/>
      <c r="D4" s="371"/>
      <c r="E4" s="325" t="s">
        <v>78</v>
      </c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7"/>
      <c r="T4" s="325" t="s">
        <v>79</v>
      </c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7"/>
      <c r="AF4" s="332" t="s">
        <v>80</v>
      </c>
      <c r="AG4" s="330" t="s">
        <v>81</v>
      </c>
      <c r="AH4" s="330" t="s">
        <v>82</v>
      </c>
      <c r="AI4" s="328" t="s">
        <v>83</v>
      </c>
      <c r="AJ4" s="353"/>
      <c r="AK4" s="338"/>
      <c r="AL4" s="335"/>
      <c r="AM4" s="347"/>
      <c r="AN4" s="344"/>
      <c r="AO4" s="344"/>
      <c r="AP4" s="344"/>
      <c r="AQ4" s="344"/>
      <c r="AR4" s="344"/>
      <c r="AS4" s="344"/>
      <c r="AT4" s="341"/>
      <c r="AU4" s="338"/>
      <c r="AV4" s="356"/>
      <c r="AW4" s="347"/>
      <c r="AX4" s="344"/>
      <c r="AY4" s="344"/>
      <c r="AZ4" s="344"/>
      <c r="BA4" s="341"/>
      <c r="BB4" s="338"/>
      <c r="BC4" s="356"/>
      <c r="BD4" s="363"/>
      <c r="BE4" s="378"/>
      <c r="BF4" s="315"/>
      <c r="BG4" s="338"/>
      <c r="BH4" s="375"/>
      <c r="BI4" s="406"/>
      <c r="BJ4" s="375"/>
      <c r="BK4" s="353"/>
      <c r="BL4" s="363"/>
      <c r="BM4" s="411"/>
      <c r="BN4" s="315"/>
      <c r="BO4" s="318"/>
      <c r="BP4" s="386"/>
      <c r="BQ4" s="388"/>
      <c r="BR4" s="391"/>
      <c r="BS4" s="261" t="s">
        <v>84</v>
      </c>
      <c r="BT4" s="403"/>
      <c r="BU4" s="394"/>
      <c r="BV4" s="391"/>
      <c r="BW4" s="261" t="s">
        <v>84</v>
      </c>
      <c r="BX4" s="403"/>
      <c r="BY4" s="394"/>
      <c r="BZ4" s="381"/>
      <c r="CA4" s="381"/>
      <c r="CB4" s="397"/>
      <c r="CC4" s="400"/>
    </row>
    <row r="5" spans="1:81" ht="64.5" customHeight="1" x14ac:dyDescent="0.25">
      <c r="A5" s="373"/>
      <c r="B5" s="373"/>
      <c r="C5" s="372"/>
      <c r="D5" s="371"/>
      <c r="E5" s="112" t="s">
        <v>60</v>
      </c>
      <c r="F5" s="141"/>
      <c r="G5" s="135"/>
      <c r="H5" s="135"/>
      <c r="I5" s="135"/>
      <c r="J5" s="135"/>
      <c r="K5" s="135"/>
      <c r="L5" s="135"/>
      <c r="M5" s="135"/>
      <c r="N5" s="135"/>
      <c r="O5" s="135"/>
      <c r="P5" s="130"/>
      <c r="Q5" s="251" t="s">
        <v>85</v>
      </c>
      <c r="R5" s="250" t="s">
        <v>86</v>
      </c>
      <c r="S5" s="249" t="s">
        <v>87</v>
      </c>
      <c r="T5" s="128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48" t="s">
        <v>87</v>
      </c>
      <c r="AF5" s="333"/>
      <c r="AG5" s="331"/>
      <c r="AH5" s="331"/>
      <c r="AI5" s="329"/>
      <c r="AJ5" s="353"/>
      <c r="AK5" s="338"/>
      <c r="AL5" s="335"/>
      <c r="AM5" s="347"/>
      <c r="AN5" s="344"/>
      <c r="AO5" s="344"/>
      <c r="AP5" s="344"/>
      <c r="AQ5" s="344"/>
      <c r="AR5" s="344"/>
      <c r="AS5" s="344"/>
      <c r="AT5" s="341"/>
      <c r="AU5" s="338"/>
      <c r="AV5" s="356"/>
      <c r="AW5" s="347"/>
      <c r="AX5" s="344"/>
      <c r="AY5" s="344"/>
      <c r="AZ5" s="344"/>
      <c r="BA5" s="341"/>
      <c r="BB5" s="338"/>
      <c r="BC5" s="356"/>
      <c r="BD5" s="363"/>
      <c r="BE5" s="378"/>
      <c r="BF5" s="315"/>
      <c r="BG5" s="338"/>
      <c r="BH5" s="375"/>
      <c r="BI5" s="406"/>
      <c r="BJ5" s="375"/>
      <c r="BK5" s="353"/>
      <c r="BL5" s="363"/>
      <c r="BM5" s="411"/>
      <c r="BN5" s="315"/>
      <c r="BO5" s="318"/>
      <c r="BP5" s="386"/>
      <c r="BQ5" s="388"/>
      <c r="BR5" s="391"/>
      <c r="BS5" s="261" t="s">
        <v>88</v>
      </c>
      <c r="BT5" s="403"/>
      <c r="BU5" s="394"/>
      <c r="BV5" s="391"/>
      <c r="BW5" s="261" t="s">
        <v>88</v>
      </c>
      <c r="BX5" s="403"/>
      <c r="BY5" s="394"/>
      <c r="BZ5" s="381"/>
      <c r="CA5" s="381"/>
      <c r="CB5" s="397"/>
      <c r="CC5" s="400"/>
    </row>
    <row r="6" spans="1:81" ht="19.5" customHeight="1" thickBot="1" x14ac:dyDescent="0.3">
      <c r="A6" s="373"/>
      <c r="B6" s="373"/>
      <c r="C6" s="372"/>
      <c r="D6" s="371"/>
      <c r="E6" s="119" t="s">
        <v>61</v>
      </c>
      <c r="F6" s="120"/>
      <c r="G6" s="121"/>
      <c r="H6" s="121"/>
      <c r="I6" s="121"/>
      <c r="J6" s="121"/>
      <c r="K6" s="121"/>
      <c r="L6" s="122"/>
      <c r="M6" s="122"/>
      <c r="N6" s="122"/>
      <c r="O6" s="122"/>
      <c r="P6" s="123"/>
      <c r="Q6" s="126">
        <f>SUM(F6:P6)</f>
        <v>0</v>
      </c>
      <c r="R6" s="122"/>
      <c r="S6" s="127">
        <f>Q6+R6</f>
        <v>0</v>
      </c>
      <c r="T6" s="133"/>
      <c r="U6" s="121"/>
      <c r="V6" s="121"/>
      <c r="W6" s="122"/>
      <c r="X6" s="122"/>
      <c r="Y6" s="122"/>
      <c r="Z6" s="122"/>
      <c r="AA6" s="122"/>
      <c r="AB6" s="122"/>
      <c r="AC6" s="122"/>
      <c r="AD6" s="122"/>
      <c r="AE6" s="132">
        <f>SUM(T6:AD6)</f>
        <v>0</v>
      </c>
      <c r="AF6" s="131">
        <f>S6+AE6</f>
        <v>0</v>
      </c>
      <c r="AG6" s="121"/>
      <c r="AH6" s="121"/>
      <c r="AI6" s="132">
        <f>SUM(AF6:AH6)</f>
        <v>0</v>
      </c>
      <c r="AJ6" s="354"/>
      <c r="AK6" s="339"/>
      <c r="AL6" s="336"/>
      <c r="AM6" s="348"/>
      <c r="AN6" s="345"/>
      <c r="AO6" s="345"/>
      <c r="AP6" s="345"/>
      <c r="AQ6" s="345"/>
      <c r="AR6" s="345"/>
      <c r="AS6" s="345"/>
      <c r="AT6" s="342"/>
      <c r="AU6" s="339"/>
      <c r="AV6" s="357"/>
      <c r="AW6" s="348"/>
      <c r="AX6" s="345"/>
      <c r="AY6" s="345"/>
      <c r="AZ6" s="345"/>
      <c r="BA6" s="342"/>
      <c r="BB6" s="339"/>
      <c r="BC6" s="357"/>
      <c r="BD6" s="364"/>
      <c r="BE6" s="379"/>
      <c r="BF6" s="316"/>
      <c r="BG6" s="339"/>
      <c r="BH6" s="376"/>
      <c r="BI6" s="407"/>
      <c r="BJ6" s="376"/>
      <c r="BK6" s="354"/>
      <c r="BL6" s="364"/>
      <c r="BM6" s="412"/>
      <c r="BN6" s="316"/>
      <c r="BO6" s="319"/>
      <c r="BP6" s="386"/>
      <c r="BQ6" s="389"/>
      <c r="BR6" s="392"/>
      <c r="BS6" s="262"/>
      <c r="BT6" s="404"/>
      <c r="BU6" s="395"/>
      <c r="BV6" s="392"/>
      <c r="BW6" s="262"/>
      <c r="BX6" s="404"/>
      <c r="BY6" s="395"/>
      <c r="BZ6" s="382"/>
      <c r="CA6" s="382"/>
      <c r="CB6" s="398"/>
      <c r="CC6" s="401"/>
    </row>
    <row r="7" spans="1:81" ht="16.5" customHeight="1" x14ac:dyDescent="0.25">
      <c r="A7" s="142"/>
      <c r="B7" s="143"/>
      <c r="C7" s="196"/>
      <c r="D7" s="200"/>
      <c r="E7" s="114" t="str">
        <f>IF(ISBLANK(D7)," ",A7)</f>
        <v xml:space="preserve"> </v>
      </c>
      <c r="F7" s="115"/>
      <c r="G7" s="116"/>
      <c r="H7" s="116"/>
      <c r="I7" s="116"/>
      <c r="J7" s="116"/>
      <c r="K7" s="116"/>
      <c r="L7" s="116"/>
      <c r="M7" s="117"/>
      <c r="N7" s="117"/>
      <c r="O7" s="117"/>
      <c r="P7" s="118"/>
      <c r="Q7" s="139">
        <f>SUM(F7:P7)</f>
        <v>0</v>
      </c>
      <c r="R7" s="129"/>
      <c r="S7" s="138">
        <f>Q7+R7</f>
        <v>0</v>
      </c>
      <c r="T7" s="134"/>
      <c r="U7" s="129"/>
      <c r="V7" s="129"/>
      <c r="W7" s="129"/>
      <c r="X7" s="129"/>
      <c r="Y7" s="129"/>
      <c r="Z7" s="129"/>
      <c r="AA7" s="135"/>
      <c r="AB7" s="135"/>
      <c r="AC7" s="135"/>
      <c r="AD7" s="130"/>
      <c r="AE7" s="112">
        <f>SUM(T7:AD7)</f>
        <v>0</v>
      </c>
      <c r="AF7" s="137">
        <f>IF(ISBLANK(AE7),"",IF(AE7=0,0,S7+AE7))</f>
        <v>0</v>
      </c>
      <c r="AG7" s="129"/>
      <c r="AH7" s="191"/>
      <c r="AI7" s="140" t="str">
        <f>IF(ISBLANK(AG7),"",IF(AG7=0,0,AF7+AG7+AH7))</f>
        <v/>
      </c>
      <c r="AJ7" s="149" t="str">
        <f t="shared" ref="AJ7:AJ55" si="0">IF(ISBLANK(D7)," ",IF(AI7="","-",IF(AI7&gt;=80,"4",IF(AI7&gt;=75,"3.5",IF(AI7&gt;=70,"3",IF(AI7&gt;=65,"2.5",IF(AI7&gt;=60,"2",IF(AI7&gt;=55,"1.5",IF(AI7&gt;=50,"1","0")))))))))</f>
        <v xml:space="preserve"> </v>
      </c>
      <c r="AK7" s="150"/>
      <c r="AL7" s="151" t="str">
        <f>IF(ISBLANK(D7)," ",A7)</f>
        <v xml:space="preserve"> </v>
      </c>
      <c r="AM7" s="152"/>
      <c r="AN7" s="153"/>
      <c r="AO7" s="153"/>
      <c r="AP7" s="153"/>
      <c r="AQ7" s="153"/>
      <c r="AR7" s="153"/>
      <c r="AS7" s="153"/>
      <c r="AT7" s="154"/>
      <c r="AU7" s="256" t="str">
        <f>IF(ISBLANK(D7)," ",MODE(AM7:AT7))</f>
        <v xml:space="preserve"> </v>
      </c>
      <c r="AV7" s="151" t="str">
        <f>IF(ISBLANK(D7)," ",IF(AU7&gt;=3,"ดีเยี่ยม",IF(AU7&gt;=2,"ดี","ผ่าน")))</f>
        <v xml:space="preserve"> </v>
      </c>
      <c r="AW7" s="152"/>
      <c r="AX7" s="153"/>
      <c r="AY7" s="153"/>
      <c r="AZ7" s="153"/>
      <c r="BA7" s="154"/>
      <c r="BB7" s="256" t="str">
        <f>IF(ISBLANK(D7)," ",MODE(AW7:BA7))</f>
        <v xml:space="preserve"> </v>
      </c>
      <c r="BC7" s="151" t="str">
        <f>IF(ISBLANK(D7)," ",IF(BB7&gt;=3,"ดีเยี่ยม",IF(BB7&gt;=2,"ดี","ผ่าน")))</f>
        <v xml:space="preserve"> </v>
      </c>
      <c r="BD7" s="152"/>
      <c r="BE7" s="153"/>
      <c r="BF7" s="154"/>
      <c r="BG7" s="207" t="str">
        <f>IF(ISBLANK(D7)," ",MODE(BD7:BF7))</f>
        <v xml:space="preserve"> </v>
      </c>
      <c r="BH7" s="152"/>
      <c r="BI7" s="153"/>
      <c r="BJ7" s="154"/>
      <c r="BK7" s="207" t="str">
        <f>IF(ISBLANK(D7)," ",MODE(BH7:BJ7))</f>
        <v xml:space="preserve"> </v>
      </c>
      <c r="BL7" s="152"/>
      <c r="BM7" s="153"/>
      <c r="BN7" s="154"/>
      <c r="BO7" s="210" t="str">
        <f>IF(ISBLANK(D7)," ",MODE(BL7:BN7))</f>
        <v xml:space="preserve"> </v>
      </c>
      <c r="BP7" s="259" t="str">
        <f>IF(ISBLANK(D7)," ",ROUNDUP(MODE(BG7,BK7,BO7),0))</f>
        <v xml:space="preserve"> </v>
      </c>
      <c r="BQ7" s="204" t="str">
        <f>IF(ISBLANK(D7)," ",IF(BP7&gt;=3,"ดีเยี่ยม",IF(BP7&gt;=2,"ดี","ผ่าน")))</f>
        <v xml:space="preserve"> </v>
      </c>
      <c r="BR7" s="155"/>
      <c r="BS7" s="156"/>
      <c r="BT7" s="277"/>
      <c r="BU7" s="156"/>
      <c r="BV7" s="156"/>
      <c r="BW7" s="156"/>
      <c r="BX7" s="157"/>
      <c r="BY7" s="156"/>
      <c r="BZ7" s="156"/>
      <c r="CA7" s="156"/>
      <c r="CB7" s="158"/>
      <c r="CC7" s="159"/>
    </row>
    <row r="8" spans="1:81" ht="16.5" customHeight="1" x14ac:dyDescent="0.25">
      <c r="A8" s="142"/>
      <c r="B8" s="143"/>
      <c r="C8" s="196"/>
      <c r="D8" s="200"/>
      <c r="E8" s="113" t="str">
        <f>IF(ISBLANK(D8)," ",A8)</f>
        <v xml:space="preserve"> </v>
      </c>
      <c r="F8" s="110"/>
      <c r="G8" s="109"/>
      <c r="H8" s="109"/>
      <c r="I8" s="109"/>
      <c r="J8" s="109"/>
      <c r="K8" s="109"/>
      <c r="L8" s="109"/>
      <c r="M8" s="107"/>
      <c r="N8" s="107"/>
      <c r="O8" s="107"/>
      <c r="P8" s="108"/>
      <c r="Q8" s="213">
        <f t="shared" ref="Q8:Q55" si="1">SUM(F8:P8)</f>
        <v>0</v>
      </c>
      <c r="R8" s="109"/>
      <c r="S8" s="140">
        <f>Q8+R8</f>
        <v>0</v>
      </c>
      <c r="T8" s="136"/>
      <c r="U8" s="109"/>
      <c r="V8" s="109"/>
      <c r="W8" s="109"/>
      <c r="X8" s="109"/>
      <c r="Y8" s="109"/>
      <c r="Z8" s="109"/>
      <c r="AA8" s="107"/>
      <c r="AB8" s="107"/>
      <c r="AC8" s="107"/>
      <c r="AD8" s="108"/>
      <c r="AE8" s="113">
        <f t="shared" ref="AE8:AE55" si="2">SUM(T8:AD8)</f>
        <v>0</v>
      </c>
      <c r="AF8" s="139">
        <f>IF(ISBLANK(AE8),"",IF(AE8=0,0,S8+AE8))</f>
        <v>0</v>
      </c>
      <c r="AG8" s="109"/>
      <c r="AH8" s="192"/>
      <c r="AI8" s="140" t="str">
        <f t="shared" ref="AI8:AI55" si="3">IF(ISBLANK(AG8),"",IF(AG8=0,0,AF8+AG8+AH8))</f>
        <v/>
      </c>
      <c r="AJ8" s="160" t="str">
        <f t="shared" si="0"/>
        <v xml:space="preserve"> </v>
      </c>
      <c r="AK8" s="161"/>
      <c r="AL8" s="162" t="str">
        <f>IF(ISBLANK(D8)," ",A8)</f>
        <v xml:space="preserve"> </v>
      </c>
      <c r="AM8" s="163"/>
      <c r="AN8" s="164"/>
      <c r="AO8" s="164"/>
      <c r="AP8" s="164"/>
      <c r="AQ8" s="164"/>
      <c r="AR8" s="164"/>
      <c r="AS8" s="164"/>
      <c r="AT8" s="165"/>
      <c r="AU8" s="257" t="str">
        <f>IF(ISBLANK(D8)," ",MODE(AM8:AT8))</f>
        <v xml:space="preserve"> </v>
      </c>
      <c r="AV8" s="162" t="str">
        <f>IF(ISBLANK(D8)," ",IF(AU8&gt;=3,"ดีเยี่ยม",IF(AU8&gt;=2,"ดี","ผ่าน")))</f>
        <v xml:space="preserve"> </v>
      </c>
      <c r="AW8" s="163"/>
      <c r="AX8" s="164"/>
      <c r="AY8" s="164"/>
      <c r="AZ8" s="164"/>
      <c r="BA8" s="165"/>
      <c r="BB8" s="257" t="str">
        <f>IF(ISBLANK(D8)," ",MODE(AW8:BA8))</f>
        <v xml:space="preserve"> </v>
      </c>
      <c r="BC8" s="162" t="str">
        <f>IF(ISBLANK(D8)," ",IF(BB8&gt;=3,"ดีเยี่ยม",IF(BB8&gt;=2,"ดี","ผ่าน")))</f>
        <v xml:space="preserve"> </v>
      </c>
      <c r="BD8" s="163"/>
      <c r="BE8" s="164"/>
      <c r="BF8" s="165"/>
      <c r="BG8" s="208" t="str">
        <f>IF(ISBLANK(D8)," ",MODE(BD8:BF8))</f>
        <v xml:space="preserve"> </v>
      </c>
      <c r="BH8" s="163"/>
      <c r="BI8" s="164"/>
      <c r="BJ8" s="165"/>
      <c r="BK8" s="208" t="str">
        <f>IF(ISBLANK(D8)," ",MODE(BH8:BJ8))</f>
        <v xml:space="preserve"> </v>
      </c>
      <c r="BL8" s="163"/>
      <c r="BM8" s="164"/>
      <c r="BN8" s="165"/>
      <c r="BO8" s="211" t="str">
        <f>IF(ISBLANK(D8)," ",MODE(BL8:BN8))</f>
        <v xml:space="preserve"> </v>
      </c>
      <c r="BP8" s="259" t="str">
        <f t="shared" ref="BP8:BP55" si="4">IF(ISBLANK(D8)," ",ROUNDUP(MODE(BG8,BK8,BO8),0))</f>
        <v xml:space="preserve"> </v>
      </c>
      <c r="BQ8" s="205" t="str">
        <f>IF(ISBLANK(D8)," ",IF(BP8&gt;=3,"ดีเยี่ยม",IF(BP8&gt;=2,"ดี","ผ่าน")))</f>
        <v xml:space="preserve"> </v>
      </c>
      <c r="BR8" s="166"/>
      <c r="BS8" s="167"/>
      <c r="BT8" s="168"/>
      <c r="BU8" s="167"/>
      <c r="BV8" s="167"/>
      <c r="BW8" s="167"/>
      <c r="BX8" s="168"/>
      <c r="BY8" s="167"/>
      <c r="BZ8" s="167"/>
      <c r="CA8" s="167"/>
      <c r="CB8" s="169"/>
      <c r="CC8" s="170"/>
    </row>
    <row r="9" spans="1:81" ht="16.5" customHeight="1" x14ac:dyDescent="0.25">
      <c r="A9" s="142"/>
      <c r="B9" s="143"/>
      <c r="C9" s="196"/>
      <c r="D9" s="200"/>
      <c r="E9" s="113" t="str">
        <f t="shared" ref="E9:E55" si="5">IF(ISBLANK(D9)," ",A9)</f>
        <v xml:space="preserve"> </v>
      </c>
      <c r="F9" s="110"/>
      <c r="G9" s="109"/>
      <c r="H9" s="109"/>
      <c r="I9" s="109"/>
      <c r="J9" s="109"/>
      <c r="K9" s="109"/>
      <c r="L9" s="109"/>
      <c r="M9" s="107"/>
      <c r="N9" s="107"/>
      <c r="O9" s="107"/>
      <c r="P9" s="108"/>
      <c r="Q9" s="213">
        <f t="shared" si="1"/>
        <v>0</v>
      </c>
      <c r="R9" s="109"/>
      <c r="S9" s="140">
        <f t="shared" ref="S9:S55" si="6">Q9+R9</f>
        <v>0</v>
      </c>
      <c r="T9" s="136"/>
      <c r="U9" s="109"/>
      <c r="V9" s="109"/>
      <c r="W9" s="109"/>
      <c r="X9" s="109"/>
      <c r="Y9" s="109"/>
      <c r="Z9" s="109"/>
      <c r="AA9" s="107"/>
      <c r="AB9" s="107"/>
      <c r="AC9" s="107"/>
      <c r="AD9" s="108"/>
      <c r="AE9" s="113">
        <f t="shared" si="2"/>
        <v>0</v>
      </c>
      <c r="AF9" s="139">
        <f t="shared" ref="AF9:AF55" si="7">IF(ISBLANK(AE9),"",IF(AE9=0,0,S9+AE9))</f>
        <v>0</v>
      </c>
      <c r="AG9" s="109"/>
      <c r="AH9" s="192"/>
      <c r="AI9" s="140" t="str">
        <f>IF(ISBLANK(AG9),"",IF(AG9=0,0,AF9+AG9+AH9))</f>
        <v/>
      </c>
      <c r="AJ9" s="160" t="str">
        <f t="shared" si="0"/>
        <v xml:space="preserve"> </v>
      </c>
      <c r="AK9" s="161"/>
      <c r="AL9" s="162" t="str">
        <f t="shared" ref="AL9:AL55" si="8">IF(ISBLANK(D9)," ",A9)</f>
        <v xml:space="preserve"> </v>
      </c>
      <c r="AM9" s="163"/>
      <c r="AN9" s="164"/>
      <c r="AO9" s="164"/>
      <c r="AP9" s="164"/>
      <c r="AQ9" s="164"/>
      <c r="AR9" s="164"/>
      <c r="AS9" s="164"/>
      <c r="AT9" s="165"/>
      <c r="AU9" s="257" t="str">
        <f t="shared" ref="AU9:AU55" si="9">IF(ISBLANK(D9)," ",MODE(AM9:AT9))</f>
        <v xml:space="preserve"> </v>
      </c>
      <c r="AV9" s="162" t="str">
        <f t="shared" ref="AV9:AV55" si="10">IF(ISBLANK(D9)," ",IF(AU9&gt;=3,"ดีเยี่ยม",IF(AU9&gt;=2,"ดี","ผ่าน")))</f>
        <v xml:space="preserve"> </v>
      </c>
      <c r="AW9" s="163"/>
      <c r="AX9" s="164"/>
      <c r="AY9" s="164"/>
      <c r="AZ9" s="164"/>
      <c r="BA9" s="165"/>
      <c r="BB9" s="257" t="str">
        <f t="shared" ref="BB9:BB55" si="11">IF(ISBLANK(D9)," ",MODE(AW9:BA9))</f>
        <v xml:space="preserve"> </v>
      </c>
      <c r="BC9" s="162" t="str">
        <f t="shared" ref="BC9:BC55" si="12">IF(ISBLANK(D9)," ",IF(BB9&gt;=3,"ดีเยี่ยม",IF(BB9&gt;=2,"ดี","ผ่าน")))</f>
        <v xml:space="preserve"> </v>
      </c>
      <c r="BD9" s="163"/>
      <c r="BE9" s="164"/>
      <c r="BF9" s="165"/>
      <c r="BG9" s="208" t="str">
        <f t="shared" ref="BG9:BG55" si="13">IF(ISBLANK(D9)," ",MODE(BD9:BF9))</f>
        <v xml:space="preserve"> </v>
      </c>
      <c r="BH9" s="163"/>
      <c r="BI9" s="164"/>
      <c r="BJ9" s="165"/>
      <c r="BK9" s="208" t="str">
        <f t="shared" ref="BK9:BK55" si="14">IF(ISBLANK(D9)," ",MODE(BH9:BJ9))</f>
        <v xml:space="preserve"> </v>
      </c>
      <c r="BL9" s="163"/>
      <c r="BM9" s="164"/>
      <c r="BN9" s="165"/>
      <c r="BO9" s="211" t="str">
        <f t="shared" ref="BO9:BO55" si="15">IF(ISBLANK(D9)," ",MODE(BL9:BN9))</f>
        <v xml:space="preserve"> </v>
      </c>
      <c r="BP9" s="259" t="str">
        <f t="shared" si="4"/>
        <v xml:space="preserve"> </v>
      </c>
      <c r="BQ9" s="205" t="str">
        <f t="shared" ref="BQ9:BQ55" si="16">IF(ISBLANK(D9)," ",IF(BP9&gt;=3,"ดีเยี่ยม",IF(BP9&gt;=2,"ดี","ผ่าน")))</f>
        <v xml:space="preserve"> </v>
      </c>
      <c r="BR9" s="167"/>
      <c r="BS9" s="167"/>
      <c r="BT9" s="168"/>
      <c r="BU9" s="167"/>
      <c r="BV9" s="167"/>
      <c r="BW9" s="167"/>
      <c r="BX9" s="168"/>
      <c r="BY9" s="167"/>
      <c r="BZ9" s="167"/>
      <c r="CA9" s="167"/>
      <c r="CB9" s="169"/>
      <c r="CC9" s="170"/>
    </row>
    <row r="10" spans="1:81" ht="16.5" customHeight="1" x14ac:dyDescent="0.25">
      <c r="A10" s="142"/>
      <c r="B10" s="143"/>
      <c r="C10" s="196"/>
      <c r="D10" s="200"/>
      <c r="E10" s="113" t="str">
        <f t="shared" si="5"/>
        <v xml:space="preserve"> </v>
      </c>
      <c r="F10" s="110"/>
      <c r="G10" s="109"/>
      <c r="H10" s="109"/>
      <c r="I10" s="109"/>
      <c r="J10" s="109"/>
      <c r="K10" s="109"/>
      <c r="L10" s="109"/>
      <c r="M10" s="107"/>
      <c r="N10" s="107"/>
      <c r="O10" s="107"/>
      <c r="P10" s="108"/>
      <c r="Q10" s="213">
        <f t="shared" si="1"/>
        <v>0</v>
      </c>
      <c r="R10" s="109"/>
      <c r="S10" s="140">
        <f t="shared" si="6"/>
        <v>0</v>
      </c>
      <c r="T10" s="136"/>
      <c r="U10" s="109"/>
      <c r="V10" s="109"/>
      <c r="W10" s="109"/>
      <c r="X10" s="109"/>
      <c r="Y10" s="109"/>
      <c r="Z10" s="109"/>
      <c r="AA10" s="107"/>
      <c r="AB10" s="107"/>
      <c r="AC10" s="107"/>
      <c r="AD10" s="108"/>
      <c r="AE10" s="113">
        <f t="shared" si="2"/>
        <v>0</v>
      </c>
      <c r="AF10" s="139">
        <f t="shared" si="7"/>
        <v>0</v>
      </c>
      <c r="AG10" s="109"/>
      <c r="AH10" s="192"/>
      <c r="AI10" s="140" t="str">
        <f t="shared" si="3"/>
        <v/>
      </c>
      <c r="AJ10" s="160" t="str">
        <f t="shared" si="0"/>
        <v xml:space="preserve"> </v>
      </c>
      <c r="AK10" s="161"/>
      <c r="AL10" s="162" t="str">
        <f t="shared" si="8"/>
        <v xml:space="preserve"> </v>
      </c>
      <c r="AM10" s="163"/>
      <c r="AN10" s="164"/>
      <c r="AO10" s="164"/>
      <c r="AP10" s="164"/>
      <c r="AQ10" s="164"/>
      <c r="AR10" s="164"/>
      <c r="AS10" s="164"/>
      <c r="AT10" s="165"/>
      <c r="AU10" s="257" t="str">
        <f t="shared" si="9"/>
        <v xml:space="preserve"> </v>
      </c>
      <c r="AV10" s="162" t="str">
        <f t="shared" si="10"/>
        <v xml:space="preserve"> </v>
      </c>
      <c r="AW10" s="163"/>
      <c r="AX10" s="164"/>
      <c r="AY10" s="164"/>
      <c r="AZ10" s="164"/>
      <c r="BA10" s="165"/>
      <c r="BB10" s="257" t="str">
        <f t="shared" si="11"/>
        <v xml:space="preserve"> </v>
      </c>
      <c r="BC10" s="162" t="str">
        <f t="shared" si="12"/>
        <v xml:space="preserve"> </v>
      </c>
      <c r="BD10" s="163"/>
      <c r="BE10" s="164"/>
      <c r="BF10" s="165"/>
      <c r="BG10" s="208" t="str">
        <f t="shared" si="13"/>
        <v xml:space="preserve"> </v>
      </c>
      <c r="BH10" s="163"/>
      <c r="BI10" s="164"/>
      <c r="BJ10" s="165"/>
      <c r="BK10" s="208" t="str">
        <f t="shared" si="14"/>
        <v xml:space="preserve"> </v>
      </c>
      <c r="BL10" s="163"/>
      <c r="BM10" s="164"/>
      <c r="BN10" s="165"/>
      <c r="BO10" s="211" t="str">
        <f t="shared" si="15"/>
        <v xml:space="preserve"> </v>
      </c>
      <c r="BP10" s="259" t="str">
        <f t="shared" si="4"/>
        <v xml:space="preserve"> </v>
      </c>
      <c r="BQ10" s="205" t="str">
        <f t="shared" si="16"/>
        <v xml:space="preserve"> </v>
      </c>
      <c r="BR10" s="167"/>
      <c r="BS10" s="167"/>
      <c r="BT10" s="171"/>
      <c r="BU10" s="167"/>
      <c r="BV10" s="167"/>
      <c r="BW10" s="167"/>
      <c r="BX10" s="171"/>
      <c r="BY10" s="167"/>
      <c r="BZ10" s="167"/>
      <c r="CA10" s="167"/>
      <c r="CB10" s="169"/>
      <c r="CC10" s="170"/>
    </row>
    <row r="11" spans="1:81" ht="16.5" customHeight="1" x14ac:dyDescent="0.25">
      <c r="A11" s="142"/>
      <c r="B11" s="143"/>
      <c r="C11" s="196"/>
      <c r="D11" s="200"/>
      <c r="E11" s="113" t="str">
        <f t="shared" si="5"/>
        <v xml:space="preserve"> </v>
      </c>
      <c r="F11" s="110"/>
      <c r="G11" s="109"/>
      <c r="H11" s="109"/>
      <c r="I11" s="109"/>
      <c r="J11" s="109"/>
      <c r="K11" s="109"/>
      <c r="L11" s="109"/>
      <c r="M11" s="107"/>
      <c r="N11" s="107"/>
      <c r="O11" s="107"/>
      <c r="P11" s="108"/>
      <c r="Q11" s="213">
        <f t="shared" si="1"/>
        <v>0</v>
      </c>
      <c r="R11" s="109"/>
      <c r="S11" s="140">
        <f t="shared" si="6"/>
        <v>0</v>
      </c>
      <c r="T11" s="136"/>
      <c r="U11" s="109"/>
      <c r="V11" s="109"/>
      <c r="W11" s="109"/>
      <c r="X11" s="109"/>
      <c r="Y11" s="109"/>
      <c r="Z11" s="109"/>
      <c r="AA11" s="107"/>
      <c r="AB11" s="107"/>
      <c r="AC11" s="107"/>
      <c r="AD11" s="108"/>
      <c r="AE11" s="113">
        <f t="shared" si="2"/>
        <v>0</v>
      </c>
      <c r="AF11" s="139">
        <f t="shared" si="7"/>
        <v>0</v>
      </c>
      <c r="AG11" s="109"/>
      <c r="AH11" s="192"/>
      <c r="AI11" s="140" t="str">
        <f t="shared" si="3"/>
        <v/>
      </c>
      <c r="AJ11" s="160" t="str">
        <f t="shared" si="0"/>
        <v xml:space="preserve"> </v>
      </c>
      <c r="AK11" s="161"/>
      <c r="AL11" s="162" t="str">
        <f t="shared" si="8"/>
        <v xml:space="preserve"> </v>
      </c>
      <c r="AM11" s="163"/>
      <c r="AN11" s="164"/>
      <c r="AO11" s="164"/>
      <c r="AP11" s="164"/>
      <c r="AQ11" s="164"/>
      <c r="AR11" s="164"/>
      <c r="AS11" s="164"/>
      <c r="AT11" s="165"/>
      <c r="AU11" s="257" t="str">
        <f t="shared" si="9"/>
        <v xml:space="preserve"> </v>
      </c>
      <c r="AV11" s="162" t="str">
        <f t="shared" si="10"/>
        <v xml:space="preserve"> </v>
      </c>
      <c r="AW11" s="163"/>
      <c r="AX11" s="164"/>
      <c r="AY11" s="164"/>
      <c r="AZ11" s="164"/>
      <c r="BA11" s="165"/>
      <c r="BB11" s="257" t="str">
        <f t="shared" si="11"/>
        <v xml:space="preserve"> </v>
      </c>
      <c r="BC11" s="162" t="str">
        <f t="shared" si="12"/>
        <v xml:space="preserve"> </v>
      </c>
      <c r="BD11" s="163"/>
      <c r="BE11" s="164"/>
      <c r="BF11" s="165"/>
      <c r="BG11" s="208" t="str">
        <f t="shared" si="13"/>
        <v xml:space="preserve"> </v>
      </c>
      <c r="BH11" s="163"/>
      <c r="BI11" s="164"/>
      <c r="BJ11" s="165"/>
      <c r="BK11" s="208" t="str">
        <f t="shared" si="14"/>
        <v xml:space="preserve"> </v>
      </c>
      <c r="BL11" s="163"/>
      <c r="BM11" s="164"/>
      <c r="BN11" s="165"/>
      <c r="BO11" s="211" t="str">
        <f t="shared" si="15"/>
        <v xml:space="preserve"> </v>
      </c>
      <c r="BP11" s="259" t="str">
        <f t="shared" si="4"/>
        <v xml:space="preserve"> </v>
      </c>
      <c r="BQ11" s="205" t="str">
        <f t="shared" si="16"/>
        <v xml:space="preserve"> </v>
      </c>
      <c r="BR11" s="167"/>
      <c r="BS11" s="167"/>
      <c r="BT11" s="171"/>
      <c r="BU11" s="167"/>
      <c r="BV11" s="167"/>
      <c r="BW11" s="167"/>
      <c r="BX11" s="171"/>
      <c r="BY11" s="167"/>
      <c r="BZ11" s="167"/>
      <c r="CA11" s="167"/>
      <c r="CB11" s="169"/>
      <c r="CC11" s="170"/>
    </row>
    <row r="12" spans="1:81" ht="16.5" customHeight="1" x14ac:dyDescent="0.25">
      <c r="A12" s="142"/>
      <c r="B12" s="143"/>
      <c r="C12" s="196"/>
      <c r="D12" s="200"/>
      <c r="E12" s="113" t="str">
        <f t="shared" si="5"/>
        <v xml:space="preserve"> </v>
      </c>
      <c r="F12" s="110"/>
      <c r="G12" s="109"/>
      <c r="H12" s="109"/>
      <c r="I12" s="109"/>
      <c r="J12" s="109"/>
      <c r="K12" s="109"/>
      <c r="L12" s="109"/>
      <c r="M12" s="107"/>
      <c r="N12" s="107"/>
      <c r="O12" s="107"/>
      <c r="P12" s="108"/>
      <c r="Q12" s="213">
        <f t="shared" si="1"/>
        <v>0</v>
      </c>
      <c r="R12" s="109"/>
      <c r="S12" s="140">
        <f t="shared" si="6"/>
        <v>0</v>
      </c>
      <c r="T12" s="136"/>
      <c r="U12" s="109"/>
      <c r="V12" s="109"/>
      <c r="W12" s="109"/>
      <c r="X12" s="109"/>
      <c r="Y12" s="109"/>
      <c r="Z12" s="109"/>
      <c r="AA12" s="107"/>
      <c r="AB12" s="107"/>
      <c r="AC12" s="107"/>
      <c r="AD12" s="108"/>
      <c r="AE12" s="113">
        <f t="shared" si="2"/>
        <v>0</v>
      </c>
      <c r="AF12" s="139">
        <f t="shared" si="7"/>
        <v>0</v>
      </c>
      <c r="AG12" s="109"/>
      <c r="AH12" s="192"/>
      <c r="AI12" s="140" t="str">
        <f t="shared" si="3"/>
        <v/>
      </c>
      <c r="AJ12" s="160" t="str">
        <f t="shared" si="0"/>
        <v xml:space="preserve"> </v>
      </c>
      <c r="AK12" s="161"/>
      <c r="AL12" s="162" t="str">
        <f t="shared" si="8"/>
        <v xml:space="preserve"> </v>
      </c>
      <c r="AM12" s="163"/>
      <c r="AN12" s="164"/>
      <c r="AO12" s="164"/>
      <c r="AP12" s="164"/>
      <c r="AQ12" s="164"/>
      <c r="AR12" s="164"/>
      <c r="AS12" s="164"/>
      <c r="AT12" s="165"/>
      <c r="AU12" s="257" t="str">
        <f t="shared" si="9"/>
        <v xml:space="preserve"> </v>
      </c>
      <c r="AV12" s="162" t="str">
        <f t="shared" si="10"/>
        <v xml:space="preserve"> </v>
      </c>
      <c r="AW12" s="163"/>
      <c r="AX12" s="164"/>
      <c r="AY12" s="164"/>
      <c r="AZ12" s="164"/>
      <c r="BA12" s="165"/>
      <c r="BB12" s="257" t="str">
        <f t="shared" si="11"/>
        <v xml:space="preserve"> </v>
      </c>
      <c r="BC12" s="162" t="str">
        <f t="shared" si="12"/>
        <v xml:space="preserve"> </v>
      </c>
      <c r="BD12" s="163"/>
      <c r="BE12" s="164"/>
      <c r="BF12" s="165"/>
      <c r="BG12" s="208" t="str">
        <f t="shared" si="13"/>
        <v xml:space="preserve"> </v>
      </c>
      <c r="BH12" s="163"/>
      <c r="BI12" s="164"/>
      <c r="BJ12" s="165"/>
      <c r="BK12" s="208" t="str">
        <f t="shared" si="14"/>
        <v xml:space="preserve"> </v>
      </c>
      <c r="BL12" s="163"/>
      <c r="BM12" s="164"/>
      <c r="BN12" s="165"/>
      <c r="BO12" s="211" t="str">
        <f t="shared" si="15"/>
        <v xml:space="preserve"> </v>
      </c>
      <c r="BP12" s="259" t="str">
        <f t="shared" si="4"/>
        <v xml:space="preserve"> </v>
      </c>
      <c r="BQ12" s="205" t="str">
        <f t="shared" si="16"/>
        <v xml:space="preserve"> </v>
      </c>
      <c r="BR12" s="167"/>
      <c r="BS12" s="167"/>
      <c r="BT12" s="171"/>
      <c r="BU12" s="167"/>
      <c r="BV12" s="167"/>
      <c r="BW12" s="167"/>
      <c r="BX12" s="171"/>
      <c r="BY12" s="167"/>
      <c r="BZ12" s="167"/>
      <c r="CA12" s="167"/>
      <c r="CB12" s="169"/>
      <c r="CC12" s="170"/>
    </row>
    <row r="13" spans="1:81" ht="16.5" customHeight="1" x14ac:dyDescent="0.25">
      <c r="A13" s="142"/>
      <c r="B13" s="143"/>
      <c r="C13" s="196"/>
      <c r="D13" s="200"/>
      <c r="E13" s="113" t="str">
        <f t="shared" si="5"/>
        <v xml:space="preserve"> </v>
      </c>
      <c r="F13" s="110"/>
      <c r="G13" s="109"/>
      <c r="H13" s="109"/>
      <c r="I13" s="109"/>
      <c r="J13" s="109"/>
      <c r="K13" s="109"/>
      <c r="L13" s="109"/>
      <c r="M13" s="107"/>
      <c r="N13" s="107"/>
      <c r="O13" s="107"/>
      <c r="P13" s="108"/>
      <c r="Q13" s="213">
        <f t="shared" si="1"/>
        <v>0</v>
      </c>
      <c r="R13" s="109"/>
      <c r="S13" s="140">
        <f t="shared" si="6"/>
        <v>0</v>
      </c>
      <c r="T13" s="136"/>
      <c r="U13" s="109"/>
      <c r="V13" s="109"/>
      <c r="W13" s="109"/>
      <c r="X13" s="109"/>
      <c r="Y13" s="109"/>
      <c r="Z13" s="109"/>
      <c r="AA13" s="107"/>
      <c r="AB13" s="107"/>
      <c r="AC13" s="107"/>
      <c r="AD13" s="108"/>
      <c r="AE13" s="113">
        <f t="shared" si="2"/>
        <v>0</v>
      </c>
      <c r="AF13" s="139">
        <f t="shared" si="7"/>
        <v>0</v>
      </c>
      <c r="AG13" s="109"/>
      <c r="AH13" s="192"/>
      <c r="AI13" s="140" t="str">
        <f t="shared" si="3"/>
        <v/>
      </c>
      <c r="AJ13" s="160" t="str">
        <f t="shared" si="0"/>
        <v xml:space="preserve"> </v>
      </c>
      <c r="AK13" s="161"/>
      <c r="AL13" s="162" t="str">
        <f t="shared" si="8"/>
        <v xml:space="preserve"> </v>
      </c>
      <c r="AM13" s="163"/>
      <c r="AN13" s="164"/>
      <c r="AO13" s="164"/>
      <c r="AP13" s="164"/>
      <c r="AQ13" s="164"/>
      <c r="AR13" s="164"/>
      <c r="AS13" s="164"/>
      <c r="AT13" s="165"/>
      <c r="AU13" s="257" t="str">
        <f t="shared" si="9"/>
        <v xml:space="preserve"> </v>
      </c>
      <c r="AV13" s="162" t="str">
        <f t="shared" si="10"/>
        <v xml:space="preserve"> </v>
      </c>
      <c r="AW13" s="163"/>
      <c r="AX13" s="164"/>
      <c r="AY13" s="164"/>
      <c r="AZ13" s="164"/>
      <c r="BA13" s="165"/>
      <c r="BB13" s="257" t="str">
        <f t="shared" si="11"/>
        <v xml:space="preserve"> </v>
      </c>
      <c r="BC13" s="162" t="str">
        <f t="shared" si="12"/>
        <v xml:space="preserve"> </v>
      </c>
      <c r="BD13" s="163"/>
      <c r="BE13" s="164"/>
      <c r="BF13" s="165"/>
      <c r="BG13" s="208" t="str">
        <f t="shared" si="13"/>
        <v xml:space="preserve"> </v>
      </c>
      <c r="BH13" s="163"/>
      <c r="BI13" s="164"/>
      <c r="BJ13" s="165"/>
      <c r="BK13" s="208" t="str">
        <f t="shared" si="14"/>
        <v xml:space="preserve"> </v>
      </c>
      <c r="BL13" s="163"/>
      <c r="BM13" s="164"/>
      <c r="BN13" s="165"/>
      <c r="BO13" s="211" t="str">
        <f t="shared" si="15"/>
        <v xml:space="preserve"> </v>
      </c>
      <c r="BP13" s="259" t="str">
        <f t="shared" si="4"/>
        <v xml:space="preserve"> </v>
      </c>
      <c r="BQ13" s="205" t="str">
        <f t="shared" si="16"/>
        <v xml:space="preserve"> </v>
      </c>
      <c r="BR13" s="167"/>
      <c r="BS13" s="167"/>
      <c r="BT13" s="171"/>
      <c r="BU13" s="167"/>
      <c r="BV13" s="167"/>
      <c r="BW13" s="167"/>
      <c r="BX13" s="171"/>
      <c r="BY13" s="167"/>
      <c r="BZ13" s="167"/>
      <c r="CA13" s="167"/>
      <c r="CB13" s="169"/>
      <c r="CC13" s="170"/>
    </row>
    <row r="14" spans="1:81" ht="16.5" customHeight="1" x14ac:dyDescent="0.25">
      <c r="A14" s="142"/>
      <c r="B14" s="143"/>
      <c r="C14" s="144"/>
      <c r="D14" s="200"/>
      <c r="E14" s="113" t="str">
        <f t="shared" si="5"/>
        <v xml:space="preserve"> </v>
      </c>
      <c r="F14" s="110"/>
      <c r="G14" s="109"/>
      <c r="H14" s="109"/>
      <c r="I14" s="109"/>
      <c r="J14" s="109"/>
      <c r="K14" s="109"/>
      <c r="L14" s="109"/>
      <c r="M14" s="107"/>
      <c r="N14" s="107"/>
      <c r="O14" s="107"/>
      <c r="P14" s="108"/>
      <c r="Q14" s="213">
        <f t="shared" si="1"/>
        <v>0</v>
      </c>
      <c r="R14" s="109"/>
      <c r="S14" s="140">
        <f t="shared" si="6"/>
        <v>0</v>
      </c>
      <c r="T14" s="136"/>
      <c r="U14" s="109"/>
      <c r="V14" s="109"/>
      <c r="W14" s="109"/>
      <c r="X14" s="109"/>
      <c r="Y14" s="109"/>
      <c r="Z14" s="109"/>
      <c r="AA14" s="107"/>
      <c r="AB14" s="107"/>
      <c r="AC14" s="107"/>
      <c r="AD14" s="108"/>
      <c r="AE14" s="113">
        <f t="shared" si="2"/>
        <v>0</v>
      </c>
      <c r="AF14" s="139">
        <f t="shared" si="7"/>
        <v>0</v>
      </c>
      <c r="AG14" s="109"/>
      <c r="AH14" s="192"/>
      <c r="AI14" s="140" t="str">
        <f t="shared" si="3"/>
        <v/>
      </c>
      <c r="AJ14" s="160" t="str">
        <f t="shared" si="0"/>
        <v xml:space="preserve"> </v>
      </c>
      <c r="AK14" s="161"/>
      <c r="AL14" s="162" t="str">
        <f t="shared" si="8"/>
        <v xml:space="preserve"> </v>
      </c>
      <c r="AM14" s="163"/>
      <c r="AN14" s="164"/>
      <c r="AO14" s="164"/>
      <c r="AP14" s="164"/>
      <c r="AQ14" s="164"/>
      <c r="AR14" s="164"/>
      <c r="AS14" s="164"/>
      <c r="AT14" s="165"/>
      <c r="AU14" s="257" t="str">
        <f t="shared" si="9"/>
        <v xml:space="preserve"> </v>
      </c>
      <c r="AV14" s="162" t="str">
        <f t="shared" si="10"/>
        <v xml:space="preserve"> </v>
      </c>
      <c r="AW14" s="163"/>
      <c r="AX14" s="164"/>
      <c r="AY14" s="164"/>
      <c r="AZ14" s="164"/>
      <c r="BA14" s="165"/>
      <c r="BB14" s="257" t="str">
        <f t="shared" si="11"/>
        <v xml:space="preserve"> </v>
      </c>
      <c r="BC14" s="162" t="str">
        <f t="shared" si="12"/>
        <v xml:space="preserve"> </v>
      </c>
      <c r="BD14" s="163"/>
      <c r="BE14" s="164"/>
      <c r="BF14" s="165"/>
      <c r="BG14" s="208" t="str">
        <f t="shared" si="13"/>
        <v xml:space="preserve"> </v>
      </c>
      <c r="BH14" s="163"/>
      <c r="BI14" s="164"/>
      <c r="BJ14" s="165"/>
      <c r="BK14" s="208" t="str">
        <f t="shared" si="14"/>
        <v xml:space="preserve"> </v>
      </c>
      <c r="BL14" s="163"/>
      <c r="BM14" s="164"/>
      <c r="BN14" s="165"/>
      <c r="BO14" s="211" t="str">
        <f t="shared" si="15"/>
        <v xml:space="preserve"> </v>
      </c>
      <c r="BP14" s="259" t="str">
        <f t="shared" si="4"/>
        <v xml:space="preserve"> </v>
      </c>
      <c r="BQ14" s="205" t="str">
        <f t="shared" si="16"/>
        <v xml:space="preserve"> </v>
      </c>
      <c r="BR14" s="167"/>
      <c r="BS14" s="167"/>
      <c r="BT14" s="171"/>
      <c r="BU14" s="167"/>
      <c r="BV14" s="167"/>
      <c r="BW14" s="167"/>
      <c r="BX14" s="171"/>
      <c r="BY14" s="167"/>
      <c r="BZ14" s="167"/>
      <c r="CA14" s="167"/>
      <c r="CB14" s="169"/>
      <c r="CC14" s="170"/>
    </row>
    <row r="15" spans="1:81" ht="16.5" customHeight="1" x14ac:dyDescent="0.25">
      <c r="A15" s="142"/>
      <c r="B15" s="143"/>
      <c r="C15" s="196"/>
      <c r="D15" s="200"/>
      <c r="E15" s="113" t="str">
        <f t="shared" si="5"/>
        <v xml:space="preserve"> </v>
      </c>
      <c r="F15" s="110"/>
      <c r="G15" s="109"/>
      <c r="H15" s="109"/>
      <c r="I15" s="109"/>
      <c r="J15" s="109"/>
      <c r="K15" s="109"/>
      <c r="L15" s="109"/>
      <c r="M15" s="107"/>
      <c r="N15" s="107"/>
      <c r="O15" s="107"/>
      <c r="P15" s="108"/>
      <c r="Q15" s="213">
        <f t="shared" si="1"/>
        <v>0</v>
      </c>
      <c r="R15" s="109"/>
      <c r="S15" s="140">
        <f t="shared" si="6"/>
        <v>0</v>
      </c>
      <c r="T15" s="136"/>
      <c r="U15" s="109"/>
      <c r="V15" s="109"/>
      <c r="W15" s="109"/>
      <c r="X15" s="109"/>
      <c r="Y15" s="109"/>
      <c r="Z15" s="109"/>
      <c r="AA15" s="107"/>
      <c r="AB15" s="107"/>
      <c r="AC15" s="107"/>
      <c r="AD15" s="108"/>
      <c r="AE15" s="113">
        <f t="shared" si="2"/>
        <v>0</v>
      </c>
      <c r="AF15" s="139">
        <f t="shared" si="7"/>
        <v>0</v>
      </c>
      <c r="AG15" s="109"/>
      <c r="AH15" s="192"/>
      <c r="AI15" s="140" t="str">
        <f t="shared" si="3"/>
        <v/>
      </c>
      <c r="AJ15" s="160" t="str">
        <f t="shared" si="0"/>
        <v xml:space="preserve"> </v>
      </c>
      <c r="AK15" s="161"/>
      <c r="AL15" s="162" t="str">
        <f t="shared" si="8"/>
        <v xml:space="preserve"> </v>
      </c>
      <c r="AM15" s="163"/>
      <c r="AN15" s="164"/>
      <c r="AO15" s="164"/>
      <c r="AP15" s="164"/>
      <c r="AQ15" s="164"/>
      <c r="AR15" s="164"/>
      <c r="AS15" s="164"/>
      <c r="AT15" s="165"/>
      <c r="AU15" s="257" t="str">
        <f t="shared" si="9"/>
        <v xml:space="preserve"> </v>
      </c>
      <c r="AV15" s="162" t="str">
        <f t="shared" si="10"/>
        <v xml:space="preserve"> </v>
      </c>
      <c r="AW15" s="163"/>
      <c r="AX15" s="164"/>
      <c r="AY15" s="164"/>
      <c r="AZ15" s="164"/>
      <c r="BA15" s="165"/>
      <c r="BB15" s="257" t="str">
        <f t="shared" si="11"/>
        <v xml:space="preserve"> </v>
      </c>
      <c r="BC15" s="162" t="str">
        <f t="shared" si="12"/>
        <v xml:space="preserve"> </v>
      </c>
      <c r="BD15" s="163"/>
      <c r="BE15" s="164"/>
      <c r="BF15" s="165"/>
      <c r="BG15" s="208" t="str">
        <f t="shared" si="13"/>
        <v xml:space="preserve"> </v>
      </c>
      <c r="BH15" s="163"/>
      <c r="BI15" s="164"/>
      <c r="BJ15" s="165"/>
      <c r="BK15" s="208" t="str">
        <f t="shared" si="14"/>
        <v xml:space="preserve"> </v>
      </c>
      <c r="BL15" s="163"/>
      <c r="BM15" s="164"/>
      <c r="BN15" s="165"/>
      <c r="BO15" s="211" t="str">
        <f t="shared" si="15"/>
        <v xml:space="preserve"> </v>
      </c>
      <c r="BP15" s="259" t="str">
        <f t="shared" si="4"/>
        <v xml:space="preserve"> </v>
      </c>
      <c r="BQ15" s="205" t="str">
        <f t="shared" si="16"/>
        <v xml:space="preserve"> </v>
      </c>
      <c r="BR15" s="167"/>
      <c r="BS15" s="167"/>
      <c r="BT15" s="278"/>
      <c r="BU15" s="167"/>
      <c r="BV15" s="167"/>
      <c r="BW15" s="167"/>
      <c r="BX15" s="171"/>
      <c r="BY15" s="167"/>
      <c r="BZ15" s="167"/>
      <c r="CA15" s="167"/>
      <c r="CB15" s="169"/>
      <c r="CC15" s="170"/>
    </row>
    <row r="16" spans="1:81" ht="16.5" customHeight="1" x14ac:dyDescent="0.25">
      <c r="A16" s="142"/>
      <c r="B16" s="143"/>
      <c r="C16" s="196"/>
      <c r="D16" s="200"/>
      <c r="E16" s="113" t="str">
        <f t="shared" si="5"/>
        <v xml:space="preserve"> </v>
      </c>
      <c r="F16" s="110"/>
      <c r="G16" s="109"/>
      <c r="H16" s="109"/>
      <c r="I16" s="109"/>
      <c r="J16" s="109"/>
      <c r="K16" s="109"/>
      <c r="L16" s="109"/>
      <c r="M16" s="107"/>
      <c r="N16" s="107"/>
      <c r="O16" s="107"/>
      <c r="P16" s="108"/>
      <c r="Q16" s="213">
        <f t="shared" si="1"/>
        <v>0</v>
      </c>
      <c r="R16" s="109"/>
      <c r="S16" s="140">
        <f t="shared" si="6"/>
        <v>0</v>
      </c>
      <c r="T16" s="136"/>
      <c r="U16" s="109"/>
      <c r="V16" s="109"/>
      <c r="W16" s="109"/>
      <c r="X16" s="109"/>
      <c r="Y16" s="109"/>
      <c r="Z16" s="109"/>
      <c r="AA16" s="107"/>
      <c r="AB16" s="107"/>
      <c r="AC16" s="107"/>
      <c r="AD16" s="108"/>
      <c r="AE16" s="113">
        <f t="shared" si="2"/>
        <v>0</v>
      </c>
      <c r="AF16" s="139">
        <f t="shared" si="7"/>
        <v>0</v>
      </c>
      <c r="AG16" s="109"/>
      <c r="AH16" s="192"/>
      <c r="AI16" s="140" t="str">
        <f t="shared" si="3"/>
        <v/>
      </c>
      <c r="AJ16" s="160" t="str">
        <f t="shared" si="0"/>
        <v xml:space="preserve"> </v>
      </c>
      <c r="AK16" s="161"/>
      <c r="AL16" s="162" t="str">
        <f t="shared" si="8"/>
        <v xml:space="preserve"> </v>
      </c>
      <c r="AM16" s="163"/>
      <c r="AN16" s="164"/>
      <c r="AO16" s="164"/>
      <c r="AP16" s="164"/>
      <c r="AQ16" s="164"/>
      <c r="AR16" s="164"/>
      <c r="AS16" s="164"/>
      <c r="AT16" s="165"/>
      <c r="AU16" s="257" t="str">
        <f t="shared" si="9"/>
        <v xml:space="preserve"> </v>
      </c>
      <c r="AV16" s="162" t="str">
        <f t="shared" si="10"/>
        <v xml:space="preserve"> </v>
      </c>
      <c r="AW16" s="163"/>
      <c r="AX16" s="164"/>
      <c r="AY16" s="164"/>
      <c r="AZ16" s="164"/>
      <c r="BA16" s="165"/>
      <c r="BB16" s="257" t="str">
        <f t="shared" si="11"/>
        <v xml:space="preserve"> </v>
      </c>
      <c r="BC16" s="162" t="str">
        <f t="shared" si="12"/>
        <v xml:space="preserve"> </v>
      </c>
      <c r="BD16" s="163"/>
      <c r="BE16" s="164"/>
      <c r="BF16" s="165"/>
      <c r="BG16" s="208" t="str">
        <f t="shared" si="13"/>
        <v xml:space="preserve"> </v>
      </c>
      <c r="BH16" s="163"/>
      <c r="BI16" s="164"/>
      <c r="BJ16" s="165"/>
      <c r="BK16" s="208" t="str">
        <f t="shared" si="14"/>
        <v xml:space="preserve"> </v>
      </c>
      <c r="BL16" s="163"/>
      <c r="BM16" s="164"/>
      <c r="BN16" s="165"/>
      <c r="BO16" s="211" t="str">
        <f t="shared" si="15"/>
        <v xml:space="preserve"> </v>
      </c>
      <c r="BP16" s="259" t="str">
        <f t="shared" si="4"/>
        <v xml:space="preserve"> </v>
      </c>
      <c r="BQ16" s="205" t="str">
        <f t="shared" si="16"/>
        <v xml:space="preserve"> </v>
      </c>
      <c r="BR16" s="167"/>
      <c r="BS16" s="167"/>
      <c r="BT16" s="279"/>
      <c r="BU16" s="167"/>
      <c r="BV16" s="167"/>
      <c r="BW16" s="167"/>
      <c r="BX16" s="169"/>
      <c r="BY16" s="167"/>
      <c r="BZ16" s="167"/>
      <c r="CA16" s="167"/>
      <c r="CB16" s="169"/>
      <c r="CC16" s="170"/>
    </row>
    <row r="17" spans="1:81" ht="16.5" customHeight="1" x14ac:dyDescent="0.25">
      <c r="A17" s="142"/>
      <c r="B17" s="143"/>
      <c r="C17" s="196"/>
      <c r="D17" s="200"/>
      <c r="E17" s="113" t="str">
        <f t="shared" si="5"/>
        <v xml:space="preserve"> </v>
      </c>
      <c r="F17" s="110"/>
      <c r="G17" s="109"/>
      <c r="H17" s="109"/>
      <c r="I17" s="109"/>
      <c r="J17" s="109"/>
      <c r="K17" s="109"/>
      <c r="L17" s="109"/>
      <c r="M17" s="107"/>
      <c r="N17" s="107"/>
      <c r="O17" s="107"/>
      <c r="P17" s="108"/>
      <c r="Q17" s="213">
        <f t="shared" si="1"/>
        <v>0</v>
      </c>
      <c r="R17" s="109"/>
      <c r="S17" s="140">
        <f t="shared" si="6"/>
        <v>0</v>
      </c>
      <c r="T17" s="136"/>
      <c r="U17" s="109"/>
      <c r="V17" s="109"/>
      <c r="W17" s="109"/>
      <c r="X17" s="109"/>
      <c r="Y17" s="109"/>
      <c r="Z17" s="109"/>
      <c r="AA17" s="107"/>
      <c r="AB17" s="107"/>
      <c r="AC17" s="107"/>
      <c r="AD17" s="108"/>
      <c r="AE17" s="113">
        <f t="shared" si="2"/>
        <v>0</v>
      </c>
      <c r="AF17" s="139">
        <f t="shared" si="7"/>
        <v>0</v>
      </c>
      <c r="AG17" s="109"/>
      <c r="AH17" s="192"/>
      <c r="AI17" s="140" t="str">
        <f t="shared" si="3"/>
        <v/>
      </c>
      <c r="AJ17" s="160" t="str">
        <f t="shared" si="0"/>
        <v xml:space="preserve"> </v>
      </c>
      <c r="AK17" s="161"/>
      <c r="AL17" s="162" t="str">
        <f t="shared" si="8"/>
        <v xml:space="preserve"> </v>
      </c>
      <c r="AM17" s="163"/>
      <c r="AN17" s="164"/>
      <c r="AO17" s="164"/>
      <c r="AP17" s="164"/>
      <c r="AQ17" s="164"/>
      <c r="AR17" s="164"/>
      <c r="AS17" s="164"/>
      <c r="AT17" s="165"/>
      <c r="AU17" s="257" t="str">
        <f t="shared" si="9"/>
        <v xml:space="preserve"> </v>
      </c>
      <c r="AV17" s="162" t="str">
        <f t="shared" si="10"/>
        <v xml:space="preserve"> </v>
      </c>
      <c r="AW17" s="163"/>
      <c r="AX17" s="164"/>
      <c r="AY17" s="164"/>
      <c r="AZ17" s="164"/>
      <c r="BA17" s="165"/>
      <c r="BB17" s="257" t="str">
        <f t="shared" si="11"/>
        <v xml:space="preserve"> </v>
      </c>
      <c r="BC17" s="162" t="str">
        <f t="shared" si="12"/>
        <v xml:space="preserve"> </v>
      </c>
      <c r="BD17" s="163"/>
      <c r="BE17" s="164"/>
      <c r="BF17" s="165"/>
      <c r="BG17" s="208" t="str">
        <f t="shared" si="13"/>
        <v xml:space="preserve"> </v>
      </c>
      <c r="BH17" s="163"/>
      <c r="BI17" s="164"/>
      <c r="BJ17" s="165"/>
      <c r="BK17" s="208" t="str">
        <f t="shared" si="14"/>
        <v xml:space="preserve"> </v>
      </c>
      <c r="BL17" s="163"/>
      <c r="BM17" s="164"/>
      <c r="BN17" s="165"/>
      <c r="BO17" s="211" t="str">
        <f t="shared" si="15"/>
        <v xml:space="preserve"> </v>
      </c>
      <c r="BP17" s="259" t="str">
        <f t="shared" si="4"/>
        <v xml:space="preserve"> </v>
      </c>
      <c r="BQ17" s="205" t="str">
        <f t="shared" si="16"/>
        <v xml:space="preserve"> </v>
      </c>
      <c r="BR17" s="167"/>
      <c r="BS17" s="167"/>
      <c r="BT17" s="279"/>
      <c r="BU17" s="167"/>
      <c r="BV17" s="167"/>
      <c r="BW17" s="167"/>
      <c r="BX17" s="169"/>
      <c r="BY17" s="167"/>
      <c r="BZ17" s="167"/>
      <c r="CA17" s="167"/>
      <c r="CB17" s="169"/>
      <c r="CC17" s="170"/>
    </row>
    <row r="18" spans="1:81" ht="16.5" customHeight="1" x14ac:dyDescent="0.25">
      <c r="A18" s="142"/>
      <c r="B18" s="143"/>
      <c r="C18" s="196"/>
      <c r="D18" s="200"/>
      <c r="E18" s="113" t="str">
        <f t="shared" si="5"/>
        <v xml:space="preserve"> </v>
      </c>
      <c r="F18" s="110"/>
      <c r="G18" s="109"/>
      <c r="H18" s="109"/>
      <c r="I18" s="109"/>
      <c r="J18" s="109"/>
      <c r="K18" s="109"/>
      <c r="L18" s="109"/>
      <c r="M18" s="107"/>
      <c r="N18" s="107"/>
      <c r="O18" s="107"/>
      <c r="P18" s="108"/>
      <c r="Q18" s="213">
        <f t="shared" si="1"/>
        <v>0</v>
      </c>
      <c r="R18" s="109"/>
      <c r="S18" s="140">
        <f t="shared" si="6"/>
        <v>0</v>
      </c>
      <c r="T18" s="136"/>
      <c r="U18" s="109"/>
      <c r="V18" s="109"/>
      <c r="W18" s="109"/>
      <c r="X18" s="109"/>
      <c r="Y18" s="109"/>
      <c r="Z18" s="109"/>
      <c r="AA18" s="107"/>
      <c r="AB18" s="107"/>
      <c r="AC18" s="107"/>
      <c r="AD18" s="108"/>
      <c r="AE18" s="113">
        <f t="shared" si="2"/>
        <v>0</v>
      </c>
      <c r="AF18" s="139">
        <f t="shared" si="7"/>
        <v>0</v>
      </c>
      <c r="AG18" s="109"/>
      <c r="AH18" s="192"/>
      <c r="AI18" s="140" t="str">
        <f t="shared" si="3"/>
        <v/>
      </c>
      <c r="AJ18" s="160" t="str">
        <f t="shared" si="0"/>
        <v xml:space="preserve"> </v>
      </c>
      <c r="AK18" s="161"/>
      <c r="AL18" s="162" t="str">
        <f t="shared" si="8"/>
        <v xml:space="preserve"> </v>
      </c>
      <c r="AM18" s="163"/>
      <c r="AN18" s="164"/>
      <c r="AO18" s="164"/>
      <c r="AP18" s="164"/>
      <c r="AQ18" s="164"/>
      <c r="AR18" s="164"/>
      <c r="AS18" s="164"/>
      <c r="AT18" s="165"/>
      <c r="AU18" s="257" t="str">
        <f t="shared" si="9"/>
        <v xml:space="preserve"> </v>
      </c>
      <c r="AV18" s="162" t="str">
        <f t="shared" si="10"/>
        <v xml:space="preserve"> </v>
      </c>
      <c r="AW18" s="163"/>
      <c r="AX18" s="164"/>
      <c r="AY18" s="164"/>
      <c r="AZ18" s="164"/>
      <c r="BA18" s="165"/>
      <c r="BB18" s="257" t="str">
        <f t="shared" si="11"/>
        <v xml:space="preserve"> </v>
      </c>
      <c r="BC18" s="162" t="str">
        <f t="shared" si="12"/>
        <v xml:space="preserve"> </v>
      </c>
      <c r="BD18" s="163"/>
      <c r="BE18" s="164"/>
      <c r="BF18" s="165"/>
      <c r="BG18" s="208" t="str">
        <f t="shared" si="13"/>
        <v xml:space="preserve"> </v>
      </c>
      <c r="BH18" s="163"/>
      <c r="BI18" s="164"/>
      <c r="BJ18" s="165"/>
      <c r="BK18" s="208" t="str">
        <f t="shared" si="14"/>
        <v xml:space="preserve"> </v>
      </c>
      <c r="BL18" s="163"/>
      <c r="BM18" s="164"/>
      <c r="BN18" s="165"/>
      <c r="BO18" s="211" t="str">
        <f t="shared" si="15"/>
        <v xml:space="preserve"> </v>
      </c>
      <c r="BP18" s="259" t="str">
        <f t="shared" si="4"/>
        <v xml:space="preserve"> </v>
      </c>
      <c r="BQ18" s="205" t="str">
        <f t="shared" si="16"/>
        <v xml:space="preserve"> </v>
      </c>
      <c r="BR18" s="167"/>
      <c r="BS18" s="167"/>
      <c r="BT18" s="279"/>
      <c r="BU18" s="167"/>
      <c r="BV18" s="167"/>
      <c r="BW18" s="167"/>
      <c r="BX18" s="169"/>
      <c r="BY18" s="167"/>
      <c r="BZ18" s="167"/>
      <c r="CA18" s="167"/>
      <c r="CB18" s="169"/>
      <c r="CC18" s="170"/>
    </row>
    <row r="19" spans="1:81" ht="16.5" customHeight="1" x14ac:dyDescent="0.25">
      <c r="A19" s="142"/>
      <c r="B19" s="143"/>
      <c r="C19" s="196"/>
      <c r="D19" s="200"/>
      <c r="E19" s="113" t="str">
        <f t="shared" si="5"/>
        <v xml:space="preserve"> </v>
      </c>
      <c r="F19" s="110"/>
      <c r="G19" s="109"/>
      <c r="H19" s="109"/>
      <c r="I19" s="109"/>
      <c r="J19" s="109"/>
      <c r="K19" s="109"/>
      <c r="L19" s="109"/>
      <c r="M19" s="107"/>
      <c r="N19" s="107"/>
      <c r="O19" s="107"/>
      <c r="P19" s="108"/>
      <c r="Q19" s="213">
        <f t="shared" si="1"/>
        <v>0</v>
      </c>
      <c r="R19" s="109"/>
      <c r="S19" s="140">
        <f t="shared" si="6"/>
        <v>0</v>
      </c>
      <c r="T19" s="136"/>
      <c r="U19" s="109"/>
      <c r="V19" s="109"/>
      <c r="W19" s="109"/>
      <c r="X19" s="109"/>
      <c r="Y19" s="109"/>
      <c r="Z19" s="109"/>
      <c r="AA19" s="107"/>
      <c r="AB19" s="107"/>
      <c r="AC19" s="107"/>
      <c r="AD19" s="108"/>
      <c r="AE19" s="113">
        <f t="shared" si="2"/>
        <v>0</v>
      </c>
      <c r="AF19" s="139">
        <f t="shared" si="7"/>
        <v>0</v>
      </c>
      <c r="AG19" s="109"/>
      <c r="AH19" s="192"/>
      <c r="AI19" s="140" t="str">
        <f t="shared" si="3"/>
        <v/>
      </c>
      <c r="AJ19" s="160" t="str">
        <f t="shared" si="0"/>
        <v xml:space="preserve"> </v>
      </c>
      <c r="AK19" s="161"/>
      <c r="AL19" s="162" t="str">
        <f t="shared" si="8"/>
        <v xml:space="preserve"> </v>
      </c>
      <c r="AM19" s="163"/>
      <c r="AN19" s="164"/>
      <c r="AO19" s="164"/>
      <c r="AP19" s="164"/>
      <c r="AQ19" s="164"/>
      <c r="AR19" s="164"/>
      <c r="AS19" s="164"/>
      <c r="AT19" s="165"/>
      <c r="AU19" s="257" t="str">
        <f t="shared" si="9"/>
        <v xml:space="preserve"> </v>
      </c>
      <c r="AV19" s="162" t="str">
        <f t="shared" si="10"/>
        <v xml:space="preserve"> </v>
      </c>
      <c r="AW19" s="163"/>
      <c r="AX19" s="164"/>
      <c r="AY19" s="164"/>
      <c r="AZ19" s="164"/>
      <c r="BA19" s="165"/>
      <c r="BB19" s="257" t="str">
        <f t="shared" si="11"/>
        <v xml:space="preserve"> </v>
      </c>
      <c r="BC19" s="162" t="str">
        <f t="shared" si="12"/>
        <v xml:space="preserve"> </v>
      </c>
      <c r="BD19" s="163"/>
      <c r="BE19" s="164"/>
      <c r="BF19" s="165"/>
      <c r="BG19" s="208" t="str">
        <f t="shared" si="13"/>
        <v xml:space="preserve"> </v>
      </c>
      <c r="BH19" s="163"/>
      <c r="BI19" s="164"/>
      <c r="BJ19" s="165"/>
      <c r="BK19" s="208" t="str">
        <f t="shared" si="14"/>
        <v xml:space="preserve"> </v>
      </c>
      <c r="BL19" s="163"/>
      <c r="BM19" s="164"/>
      <c r="BN19" s="165"/>
      <c r="BO19" s="211" t="str">
        <f t="shared" si="15"/>
        <v xml:space="preserve"> </v>
      </c>
      <c r="BP19" s="259" t="str">
        <f t="shared" si="4"/>
        <v xml:space="preserve"> </v>
      </c>
      <c r="BQ19" s="205" t="str">
        <f t="shared" si="16"/>
        <v xml:space="preserve"> </v>
      </c>
      <c r="BR19" s="167"/>
      <c r="BS19" s="167"/>
      <c r="BT19" s="279"/>
      <c r="BU19" s="167"/>
      <c r="BV19" s="167"/>
      <c r="BW19" s="167"/>
      <c r="BX19" s="169"/>
      <c r="BY19" s="167"/>
      <c r="BZ19" s="167"/>
      <c r="CA19" s="167"/>
      <c r="CB19" s="169"/>
      <c r="CC19" s="170"/>
    </row>
    <row r="20" spans="1:81" ht="16.5" customHeight="1" x14ac:dyDescent="0.25">
      <c r="A20" s="142"/>
      <c r="B20" s="143"/>
      <c r="C20" s="196"/>
      <c r="D20" s="200"/>
      <c r="E20" s="113" t="str">
        <f t="shared" si="5"/>
        <v xml:space="preserve"> </v>
      </c>
      <c r="F20" s="110"/>
      <c r="G20" s="109"/>
      <c r="H20" s="109"/>
      <c r="I20" s="109"/>
      <c r="J20" s="109"/>
      <c r="K20" s="109"/>
      <c r="L20" s="109"/>
      <c r="M20" s="107"/>
      <c r="N20" s="107"/>
      <c r="O20" s="107"/>
      <c r="P20" s="108"/>
      <c r="Q20" s="213">
        <f t="shared" si="1"/>
        <v>0</v>
      </c>
      <c r="R20" s="109"/>
      <c r="S20" s="140">
        <f t="shared" si="6"/>
        <v>0</v>
      </c>
      <c r="T20" s="136"/>
      <c r="U20" s="109"/>
      <c r="V20" s="109"/>
      <c r="W20" s="109"/>
      <c r="X20" s="109"/>
      <c r="Y20" s="109"/>
      <c r="Z20" s="109"/>
      <c r="AA20" s="107"/>
      <c r="AB20" s="107"/>
      <c r="AC20" s="107"/>
      <c r="AD20" s="108"/>
      <c r="AE20" s="113">
        <f t="shared" si="2"/>
        <v>0</v>
      </c>
      <c r="AF20" s="139">
        <f t="shared" si="7"/>
        <v>0</v>
      </c>
      <c r="AG20" s="109"/>
      <c r="AH20" s="192"/>
      <c r="AI20" s="140" t="str">
        <f t="shared" si="3"/>
        <v/>
      </c>
      <c r="AJ20" s="160" t="str">
        <f t="shared" si="0"/>
        <v xml:space="preserve"> </v>
      </c>
      <c r="AK20" s="161"/>
      <c r="AL20" s="162" t="str">
        <f t="shared" si="8"/>
        <v xml:space="preserve"> </v>
      </c>
      <c r="AM20" s="163"/>
      <c r="AN20" s="164"/>
      <c r="AO20" s="164"/>
      <c r="AP20" s="164"/>
      <c r="AQ20" s="164"/>
      <c r="AR20" s="164"/>
      <c r="AS20" s="164"/>
      <c r="AT20" s="165"/>
      <c r="AU20" s="257" t="str">
        <f t="shared" si="9"/>
        <v xml:space="preserve"> </v>
      </c>
      <c r="AV20" s="162" t="str">
        <f t="shared" si="10"/>
        <v xml:space="preserve"> </v>
      </c>
      <c r="AW20" s="163"/>
      <c r="AX20" s="164"/>
      <c r="AY20" s="164"/>
      <c r="AZ20" s="164"/>
      <c r="BA20" s="165"/>
      <c r="BB20" s="257" t="str">
        <f t="shared" si="11"/>
        <v xml:space="preserve"> </v>
      </c>
      <c r="BC20" s="162" t="str">
        <f t="shared" si="12"/>
        <v xml:space="preserve"> </v>
      </c>
      <c r="BD20" s="163"/>
      <c r="BE20" s="164"/>
      <c r="BF20" s="165"/>
      <c r="BG20" s="208" t="str">
        <f t="shared" si="13"/>
        <v xml:space="preserve"> </v>
      </c>
      <c r="BH20" s="163"/>
      <c r="BI20" s="164"/>
      <c r="BJ20" s="165"/>
      <c r="BK20" s="208" t="str">
        <f t="shared" si="14"/>
        <v xml:space="preserve"> </v>
      </c>
      <c r="BL20" s="163"/>
      <c r="BM20" s="164"/>
      <c r="BN20" s="165"/>
      <c r="BO20" s="211" t="str">
        <f t="shared" si="15"/>
        <v xml:space="preserve"> </v>
      </c>
      <c r="BP20" s="259" t="str">
        <f t="shared" si="4"/>
        <v xml:space="preserve"> </v>
      </c>
      <c r="BQ20" s="205" t="str">
        <f t="shared" si="16"/>
        <v xml:space="preserve"> </v>
      </c>
      <c r="BR20" s="167"/>
      <c r="BS20" s="167"/>
      <c r="BT20" s="279"/>
      <c r="BU20" s="167"/>
      <c r="BV20" s="167"/>
      <c r="BW20" s="167"/>
      <c r="BX20" s="169"/>
      <c r="BY20" s="167"/>
      <c r="BZ20" s="167"/>
      <c r="CA20" s="167"/>
      <c r="CB20" s="169"/>
      <c r="CC20" s="170"/>
    </row>
    <row r="21" spans="1:81" ht="16.5" customHeight="1" x14ac:dyDescent="0.25">
      <c r="A21" s="142"/>
      <c r="B21" s="143"/>
      <c r="C21" s="196"/>
      <c r="D21" s="200"/>
      <c r="E21" s="113" t="str">
        <f t="shared" si="5"/>
        <v xml:space="preserve"> </v>
      </c>
      <c r="F21" s="110"/>
      <c r="G21" s="109"/>
      <c r="H21" s="109"/>
      <c r="I21" s="109"/>
      <c r="J21" s="109"/>
      <c r="K21" s="109"/>
      <c r="L21" s="109"/>
      <c r="M21" s="107"/>
      <c r="N21" s="107"/>
      <c r="O21" s="107"/>
      <c r="P21" s="108"/>
      <c r="Q21" s="213">
        <f t="shared" si="1"/>
        <v>0</v>
      </c>
      <c r="R21" s="109"/>
      <c r="S21" s="140">
        <f t="shared" si="6"/>
        <v>0</v>
      </c>
      <c r="T21" s="136"/>
      <c r="U21" s="109"/>
      <c r="V21" s="109"/>
      <c r="W21" s="109"/>
      <c r="X21" s="109"/>
      <c r="Y21" s="109"/>
      <c r="Z21" s="109"/>
      <c r="AA21" s="107"/>
      <c r="AB21" s="107"/>
      <c r="AC21" s="107"/>
      <c r="AD21" s="108"/>
      <c r="AE21" s="113">
        <f t="shared" si="2"/>
        <v>0</v>
      </c>
      <c r="AF21" s="139">
        <f t="shared" si="7"/>
        <v>0</v>
      </c>
      <c r="AG21" s="109"/>
      <c r="AH21" s="192"/>
      <c r="AI21" s="140" t="str">
        <f t="shared" si="3"/>
        <v/>
      </c>
      <c r="AJ21" s="160" t="str">
        <f t="shared" si="0"/>
        <v xml:space="preserve"> </v>
      </c>
      <c r="AK21" s="161"/>
      <c r="AL21" s="162" t="str">
        <f t="shared" si="8"/>
        <v xml:space="preserve"> </v>
      </c>
      <c r="AM21" s="163"/>
      <c r="AN21" s="164"/>
      <c r="AO21" s="164"/>
      <c r="AP21" s="164"/>
      <c r="AQ21" s="164"/>
      <c r="AR21" s="164"/>
      <c r="AS21" s="164"/>
      <c r="AT21" s="165"/>
      <c r="AU21" s="257" t="str">
        <f t="shared" si="9"/>
        <v xml:space="preserve"> </v>
      </c>
      <c r="AV21" s="162" t="str">
        <f t="shared" si="10"/>
        <v xml:space="preserve"> </v>
      </c>
      <c r="AW21" s="163"/>
      <c r="AX21" s="164"/>
      <c r="AY21" s="164"/>
      <c r="AZ21" s="164"/>
      <c r="BA21" s="165"/>
      <c r="BB21" s="257" t="str">
        <f t="shared" si="11"/>
        <v xml:space="preserve"> </v>
      </c>
      <c r="BC21" s="162" t="str">
        <f t="shared" si="12"/>
        <v xml:space="preserve"> </v>
      </c>
      <c r="BD21" s="163"/>
      <c r="BE21" s="164"/>
      <c r="BF21" s="165"/>
      <c r="BG21" s="208" t="str">
        <f t="shared" si="13"/>
        <v xml:space="preserve"> </v>
      </c>
      <c r="BH21" s="163"/>
      <c r="BI21" s="164"/>
      <c r="BJ21" s="165"/>
      <c r="BK21" s="208" t="str">
        <f t="shared" si="14"/>
        <v xml:space="preserve"> </v>
      </c>
      <c r="BL21" s="163"/>
      <c r="BM21" s="164"/>
      <c r="BN21" s="165"/>
      <c r="BO21" s="211" t="str">
        <f t="shared" si="15"/>
        <v xml:space="preserve"> </v>
      </c>
      <c r="BP21" s="259" t="str">
        <f t="shared" si="4"/>
        <v xml:space="preserve"> </v>
      </c>
      <c r="BQ21" s="205" t="str">
        <f t="shared" si="16"/>
        <v xml:space="preserve"> </v>
      </c>
      <c r="BR21" s="167"/>
      <c r="BS21" s="167"/>
      <c r="BT21" s="279"/>
      <c r="BU21" s="167"/>
      <c r="BV21" s="167"/>
      <c r="BW21" s="167"/>
      <c r="BX21" s="169"/>
      <c r="BY21" s="167"/>
      <c r="BZ21" s="167"/>
      <c r="CA21" s="161"/>
      <c r="CB21" s="169"/>
      <c r="CC21" s="170"/>
    </row>
    <row r="22" spans="1:81" ht="16.5" customHeight="1" x14ac:dyDescent="0.25">
      <c r="A22" s="142"/>
      <c r="B22" s="143"/>
      <c r="C22" s="196"/>
      <c r="D22" s="200"/>
      <c r="E22" s="113" t="str">
        <f t="shared" si="5"/>
        <v xml:space="preserve"> </v>
      </c>
      <c r="F22" s="110"/>
      <c r="G22" s="109"/>
      <c r="H22" s="109"/>
      <c r="I22" s="109"/>
      <c r="J22" s="109"/>
      <c r="K22" s="109"/>
      <c r="L22" s="109"/>
      <c r="M22" s="107"/>
      <c r="N22" s="107"/>
      <c r="O22" s="107"/>
      <c r="P22" s="108"/>
      <c r="Q22" s="213">
        <f t="shared" si="1"/>
        <v>0</v>
      </c>
      <c r="R22" s="109"/>
      <c r="S22" s="140">
        <f t="shared" si="6"/>
        <v>0</v>
      </c>
      <c r="T22" s="136"/>
      <c r="U22" s="109"/>
      <c r="V22" s="109"/>
      <c r="W22" s="109"/>
      <c r="X22" s="109"/>
      <c r="Y22" s="109"/>
      <c r="Z22" s="109"/>
      <c r="AA22" s="107"/>
      <c r="AB22" s="107"/>
      <c r="AC22" s="107"/>
      <c r="AD22" s="108"/>
      <c r="AE22" s="113">
        <f t="shared" si="2"/>
        <v>0</v>
      </c>
      <c r="AF22" s="139">
        <f t="shared" si="7"/>
        <v>0</v>
      </c>
      <c r="AG22" s="109"/>
      <c r="AH22" s="192"/>
      <c r="AI22" s="140" t="str">
        <f t="shared" si="3"/>
        <v/>
      </c>
      <c r="AJ22" s="160" t="str">
        <f t="shared" si="0"/>
        <v xml:space="preserve"> </v>
      </c>
      <c r="AK22" s="161"/>
      <c r="AL22" s="162" t="str">
        <f t="shared" si="8"/>
        <v xml:space="preserve"> </v>
      </c>
      <c r="AM22" s="163"/>
      <c r="AN22" s="164"/>
      <c r="AO22" s="164"/>
      <c r="AP22" s="164"/>
      <c r="AQ22" s="164"/>
      <c r="AR22" s="164"/>
      <c r="AS22" s="164"/>
      <c r="AT22" s="165"/>
      <c r="AU22" s="257" t="str">
        <f t="shared" si="9"/>
        <v xml:space="preserve"> </v>
      </c>
      <c r="AV22" s="162" t="str">
        <f t="shared" si="10"/>
        <v xml:space="preserve"> </v>
      </c>
      <c r="AW22" s="163"/>
      <c r="AX22" s="164"/>
      <c r="AY22" s="164"/>
      <c r="AZ22" s="164"/>
      <c r="BA22" s="165"/>
      <c r="BB22" s="257" t="str">
        <f t="shared" si="11"/>
        <v xml:space="preserve"> </v>
      </c>
      <c r="BC22" s="162" t="str">
        <f t="shared" si="12"/>
        <v xml:space="preserve"> </v>
      </c>
      <c r="BD22" s="163"/>
      <c r="BE22" s="164"/>
      <c r="BF22" s="165"/>
      <c r="BG22" s="208" t="str">
        <f t="shared" si="13"/>
        <v xml:space="preserve"> </v>
      </c>
      <c r="BH22" s="163"/>
      <c r="BI22" s="164"/>
      <c r="BJ22" s="165"/>
      <c r="BK22" s="208" t="str">
        <f t="shared" si="14"/>
        <v xml:space="preserve"> </v>
      </c>
      <c r="BL22" s="163"/>
      <c r="BM22" s="164"/>
      <c r="BN22" s="165"/>
      <c r="BO22" s="211" t="str">
        <f t="shared" si="15"/>
        <v xml:space="preserve"> </v>
      </c>
      <c r="BP22" s="259" t="str">
        <f t="shared" si="4"/>
        <v xml:space="preserve"> </v>
      </c>
      <c r="BQ22" s="205" t="str">
        <f t="shared" si="16"/>
        <v xml:space="preserve"> </v>
      </c>
      <c r="BR22" s="167"/>
      <c r="BS22" s="167"/>
      <c r="BT22" s="279"/>
      <c r="BU22" s="167"/>
      <c r="BV22" s="167"/>
      <c r="BW22" s="167"/>
      <c r="BX22" s="169"/>
      <c r="BY22" s="167"/>
      <c r="BZ22" s="167"/>
      <c r="CA22" s="161"/>
      <c r="CB22" s="169"/>
      <c r="CC22" s="170"/>
    </row>
    <row r="23" spans="1:81" ht="16.5" customHeight="1" x14ac:dyDescent="0.25">
      <c r="A23" s="142"/>
      <c r="B23" s="143"/>
      <c r="C23" s="196"/>
      <c r="D23" s="200"/>
      <c r="E23" s="113" t="str">
        <f t="shared" si="5"/>
        <v xml:space="preserve"> </v>
      </c>
      <c r="F23" s="110"/>
      <c r="G23" s="109"/>
      <c r="H23" s="109"/>
      <c r="I23" s="109"/>
      <c r="J23" s="109"/>
      <c r="K23" s="109"/>
      <c r="L23" s="109"/>
      <c r="M23" s="107"/>
      <c r="N23" s="107"/>
      <c r="O23" s="107"/>
      <c r="P23" s="108"/>
      <c r="Q23" s="213">
        <f t="shared" si="1"/>
        <v>0</v>
      </c>
      <c r="R23" s="109"/>
      <c r="S23" s="140">
        <f t="shared" si="6"/>
        <v>0</v>
      </c>
      <c r="T23" s="136"/>
      <c r="U23" s="109"/>
      <c r="V23" s="109"/>
      <c r="W23" s="109"/>
      <c r="X23" s="109"/>
      <c r="Y23" s="109"/>
      <c r="Z23" s="109"/>
      <c r="AA23" s="107"/>
      <c r="AB23" s="107"/>
      <c r="AC23" s="107"/>
      <c r="AD23" s="108"/>
      <c r="AE23" s="113">
        <f t="shared" si="2"/>
        <v>0</v>
      </c>
      <c r="AF23" s="139">
        <f t="shared" si="7"/>
        <v>0</v>
      </c>
      <c r="AG23" s="109"/>
      <c r="AH23" s="192"/>
      <c r="AI23" s="140" t="str">
        <f t="shared" si="3"/>
        <v/>
      </c>
      <c r="AJ23" s="160" t="str">
        <f t="shared" si="0"/>
        <v xml:space="preserve"> </v>
      </c>
      <c r="AK23" s="161"/>
      <c r="AL23" s="162" t="str">
        <f t="shared" si="8"/>
        <v xml:space="preserve"> </v>
      </c>
      <c r="AM23" s="163"/>
      <c r="AN23" s="164"/>
      <c r="AO23" s="164"/>
      <c r="AP23" s="164"/>
      <c r="AQ23" s="164"/>
      <c r="AR23" s="164"/>
      <c r="AS23" s="164"/>
      <c r="AT23" s="165"/>
      <c r="AU23" s="257" t="str">
        <f t="shared" si="9"/>
        <v xml:space="preserve"> </v>
      </c>
      <c r="AV23" s="162" t="str">
        <f t="shared" si="10"/>
        <v xml:space="preserve"> </v>
      </c>
      <c r="AW23" s="163"/>
      <c r="AX23" s="164"/>
      <c r="AY23" s="164"/>
      <c r="AZ23" s="164"/>
      <c r="BA23" s="165"/>
      <c r="BB23" s="257" t="str">
        <f t="shared" si="11"/>
        <v xml:space="preserve"> </v>
      </c>
      <c r="BC23" s="162" t="str">
        <f t="shared" si="12"/>
        <v xml:space="preserve"> </v>
      </c>
      <c r="BD23" s="163"/>
      <c r="BE23" s="164"/>
      <c r="BF23" s="165"/>
      <c r="BG23" s="208" t="str">
        <f t="shared" si="13"/>
        <v xml:space="preserve"> </v>
      </c>
      <c r="BH23" s="163"/>
      <c r="BI23" s="164"/>
      <c r="BJ23" s="165"/>
      <c r="BK23" s="208" t="str">
        <f t="shared" si="14"/>
        <v xml:space="preserve"> </v>
      </c>
      <c r="BL23" s="163"/>
      <c r="BM23" s="164"/>
      <c r="BN23" s="165"/>
      <c r="BO23" s="211" t="str">
        <f t="shared" si="15"/>
        <v xml:space="preserve"> </v>
      </c>
      <c r="BP23" s="259" t="str">
        <f t="shared" si="4"/>
        <v xml:space="preserve"> </v>
      </c>
      <c r="BQ23" s="205" t="str">
        <f t="shared" si="16"/>
        <v xml:space="preserve"> </v>
      </c>
      <c r="BR23" s="167"/>
      <c r="BS23" s="167"/>
      <c r="BT23" s="279"/>
      <c r="BU23" s="167"/>
      <c r="BV23" s="167"/>
      <c r="BW23" s="167"/>
      <c r="BX23" s="169"/>
      <c r="BY23" s="167"/>
      <c r="BZ23" s="167"/>
      <c r="CA23" s="161"/>
      <c r="CB23" s="169"/>
      <c r="CC23" s="170"/>
    </row>
    <row r="24" spans="1:81" ht="16.5" customHeight="1" x14ac:dyDescent="0.25">
      <c r="A24" s="142"/>
      <c r="B24" s="145"/>
      <c r="C24" s="197"/>
      <c r="D24" s="201"/>
      <c r="E24" s="113" t="str">
        <f t="shared" si="5"/>
        <v xml:space="preserve"> </v>
      </c>
      <c r="F24" s="110"/>
      <c r="G24" s="109"/>
      <c r="H24" s="109"/>
      <c r="I24" s="109"/>
      <c r="J24" s="109"/>
      <c r="K24" s="109"/>
      <c r="L24" s="109"/>
      <c r="M24" s="107"/>
      <c r="N24" s="107"/>
      <c r="O24" s="107"/>
      <c r="P24" s="108"/>
      <c r="Q24" s="213">
        <f t="shared" si="1"/>
        <v>0</v>
      </c>
      <c r="R24" s="109"/>
      <c r="S24" s="140">
        <f t="shared" si="6"/>
        <v>0</v>
      </c>
      <c r="T24" s="136"/>
      <c r="U24" s="109"/>
      <c r="V24" s="109"/>
      <c r="W24" s="109"/>
      <c r="X24" s="109"/>
      <c r="Y24" s="109"/>
      <c r="Z24" s="109"/>
      <c r="AA24" s="107"/>
      <c r="AB24" s="107"/>
      <c r="AC24" s="107"/>
      <c r="AD24" s="108"/>
      <c r="AE24" s="113">
        <f t="shared" si="2"/>
        <v>0</v>
      </c>
      <c r="AF24" s="139">
        <f t="shared" si="7"/>
        <v>0</v>
      </c>
      <c r="AG24" s="109"/>
      <c r="AH24" s="192"/>
      <c r="AI24" s="140" t="str">
        <f t="shared" si="3"/>
        <v/>
      </c>
      <c r="AJ24" s="160" t="str">
        <f t="shared" si="0"/>
        <v xml:space="preserve"> </v>
      </c>
      <c r="AK24" s="161"/>
      <c r="AL24" s="162" t="str">
        <f t="shared" si="8"/>
        <v xml:space="preserve"> </v>
      </c>
      <c r="AM24" s="163"/>
      <c r="AN24" s="164"/>
      <c r="AO24" s="164"/>
      <c r="AP24" s="164"/>
      <c r="AQ24" s="164"/>
      <c r="AR24" s="164"/>
      <c r="AS24" s="164"/>
      <c r="AT24" s="165"/>
      <c r="AU24" s="257" t="str">
        <f t="shared" si="9"/>
        <v xml:space="preserve"> </v>
      </c>
      <c r="AV24" s="162" t="str">
        <f t="shared" si="10"/>
        <v xml:space="preserve"> </v>
      </c>
      <c r="AW24" s="163"/>
      <c r="AX24" s="164"/>
      <c r="AY24" s="164"/>
      <c r="AZ24" s="164"/>
      <c r="BA24" s="165"/>
      <c r="BB24" s="257" t="str">
        <f t="shared" si="11"/>
        <v xml:space="preserve"> </v>
      </c>
      <c r="BC24" s="162" t="str">
        <f t="shared" si="12"/>
        <v xml:space="preserve"> </v>
      </c>
      <c r="BD24" s="163"/>
      <c r="BE24" s="164"/>
      <c r="BF24" s="165"/>
      <c r="BG24" s="208" t="str">
        <f t="shared" si="13"/>
        <v xml:space="preserve"> </v>
      </c>
      <c r="BH24" s="163"/>
      <c r="BI24" s="164"/>
      <c r="BJ24" s="165"/>
      <c r="BK24" s="208" t="str">
        <f t="shared" si="14"/>
        <v xml:space="preserve"> </v>
      </c>
      <c r="BL24" s="163"/>
      <c r="BM24" s="164"/>
      <c r="BN24" s="165"/>
      <c r="BO24" s="211" t="str">
        <f t="shared" si="15"/>
        <v xml:space="preserve"> </v>
      </c>
      <c r="BP24" s="259" t="str">
        <f t="shared" si="4"/>
        <v xml:space="preserve"> </v>
      </c>
      <c r="BQ24" s="205" t="str">
        <f t="shared" si="16"/>
        <v xml:space="preserve"> </v>
      </c>
      <c r="BR24" s="167"/>
      <c r="BS24" s="167"/>
      <c r="BT24" s="279"/>
      <c r="BU24" s="167"/>
      <c r="BV24" s="167"/>
      <c r="BW24" s="167"/>
      <c r="BX24" s="169"/>
      <c r="BY24" s="167"/>
      <c r="BZ24" s="167"/>
      <c r="CA24" s="167"/>
      <c r="CB24" s="169"/>
      <c r="CC24" s="170"/>
    </row>
    <row r="25" spans="1:81" ht="16.5" customHeight="1" x14ac:dyDescent="0.25">
      <c r="A25" s="142"/>
      <c r="B25" s="143"/>
      <c r="C25" s="196"/>
      <c r="D25" s="202"/>
      <c r="E25" s="113" t="str">
        <f t="shared" si="5"/>
        <v xml:space="preserve"> </v>
      </c>
      <c r="F25" s="110"/>
      <c r="G25" s="109"/>
      <c r="H25" s="109"/>
      <c r="I25" s="109"/>
      <c r="J25" s="109"/>
      <c r="K25" s="109"/>
      <c r="L25" s="109"/>
      <c r="M25" s="107"/>
      <c r="N25" s="107"/>
      <c r="O25" s="107"/>
      <c r="P25" s="108"/>
      <c r="Q25" s="213">
        <f t="shared" si="1"/>
        <v>0</v>
      </c>
      <c r="R25" s="109"/>
      <c r="S25" s="140">
        <f t="shared" si="6"/>
        <v>0</v>
      </c>
      <c r="T25" s="136"/>
      <c r="U25" s="109"/>
      <c r="V25" s="109"/>
      <c r="W25" s="109"/>
      <c r="X25" s="109"/>
      <c r="Y25" s="109"/>
      <c r="Z25" s="109"/>
      <c r="AA25" s="107"/>
      <c r="AB25" s="107"/>
      <c r="AC25" s="107"/>
      <c r="AD25" s="108"/>
      <c r="AE25" s="113">
        <f t="shared" si="2"/>
        <v>0</v>
      </c>
      <c r="AF25" s="139">
        <f t="shared" si="7"/>
        <v>0</v>
      </c>
      <c r="AG25" s="109"/>
      <c r="AH25" s="192"/>
      <c r="AI25" s="140" t="str">
        <f t="shared" si="3"/>
        <v/>
      </c>
      <c r="AJ25" s="160" t="str">
        <f t="shared" si="0"/>
        <v xml:space="preserve"> </v>
      </c>
      <c r="AK25" s="161"/>
      <c r="AL25" s="162" t="str">
        <f t="shared" si="8"/>
        <v xml:space="preserve"> </v>
      </c>
      <c r="AM25" s="163"/>
      <c r="AN25" s="164"/>
      <c r="AO25" s="164"/>
      <c r="AP25" s="164"/>
      <c r="AQ25" s="164"/>
      <c r="AR25" s="164"/>
      <c r="AS25" s="164"/>
      <c r="AT25" s="165"/>
      <c r="AU25" s="257" t="str">
        <f t="shared" si="9"/>
        <v xml:space="preserve"> </v>
      </c>
      <c r="AV25" s="162" t="str">
        <f t="shared" si="10"/>
        <v xml:space="preserve"> </v>
      </c>
      <c r="AW25" s="163"/>
      <c r="AX25" s="164"/>
      <c r="AY25" s="164"/>
      <c r="AZ25" s="164"/>
      <c r="BA25" s="165"/>
      <c r="BB25" s="257" t="str">
        <f t="shared" si="11"/>
        <v xml:space="preserve"> </v>
      </c>
      <c r="BC25" s="162" t="str">
        <f t="shared" si="12"/>
        <v xml:space="preserve"> </v>
      </c>
      <c r="BD25" s="163"/>
      <c r="BE25" s="164"/>
      <c r="BF25" s="165"/>
      <c r="BG25" s="208" t="str">
        <f t="shared" si="13"/>
        <v xml:space="preserve"> </v>
      </c>
      <c r="BH25" s="163"/>
      <c r="BI25" s="164"/>
      <c r="BJ25" s="165"/>
      <c r="BK25" s="208" t="str">
        <f t="shared" si="14"/>
        <v xml:space="preserve"> </v>
      </c>
      <c r="BL25" s="163"/>
      <c r="BM25" s="164"/>
      <c r="BN25" s="165"/>
      <c r="BO25" s="211" t="str">
        <f t="shared" si="15"/>
        <v xml:space="preserve"> </v>
      </c>
      <c r="BP25" s="259" t="str">
        <f t="shared" si="4"/>
        <v xml:space="preserve"> </v>
      </c>
      <c r="BQ25" s="205" t="str">
        <f t="shared" si="16"/>
        <v xml:space="preserve"> </v>
      </c>
      <c r="BR25" s="167"/>
      <c r="BS25" s="167"/>
      <c r="BT25" s="279"/>
      <c r="BU25" s="167"/>
      <c r="BV25" s="167"/>
      <c r="BW25" s="167"/>
      <c r="BX25" s="169"/>
      <c r="BY25" s="167"/>
      <c r="BZ25" s="167"/>
      <c r="CA25" s="167"/>
      <c r="CB25" s="172" t="s">
        <v>78</v>
      </c>
      <c r="CC25" s="173">
        <f>Q6</f>
        <v>0</v>
      </c>
    </row>
    <row r="26" spans="1:81" ht="16.5" customHeight="1" x14ac:dyDescent="0.25">
      <c r="A26" s="142"/>
      <c r="B26" s="143"/>
      <c r="C26" s="196"/>
      <c r="D26" s="200"/>
      <c r="E26" s="113" t="str">
        <f t="shared" si="5"/>
        <v xml:space="preserve"> </v>
      </c>
      <c r="F26" s="110"/>
      <c r="G26" s="109"/>
      <c r="H26" s="109"/>
      <c r="I26" s="109"/>
      <c r="J26" s="109"/>
      <c r="K26" s="109"/>
      <c r="L26" s="109"/>
      <c r="M26" s="107"/>
      <c r="N26" s="107"/>
      <c r="O26" s="107"/>
      <c r="P26" s="108"/>
      <c r="Q26" s="213">
        <f t="shared" si="1"/>
        <v>0</v>
      </c>
      <c r="R26" s="109"/>
      <c r="S26" s="140">
        <f t="shared" si="6"/>
        <v>0</v>
      </c>
      <c r="T26" s="136"/>
      <c r="U26" s="109"/>
      <c r="V26" s="109"/>
      <c r="W26" s="109"/>
      <c r="X26" s="109"/>
      <c r="Y26" s="109"/>
      <c r="Z26" s="109"/>
      <c r="AA26" s="107"/>
      <c r="AB26" s="107"/>
      <c r="AC26" s="107"/>
      <c r="AD26" s="108"/>
      <c r="AE26" s="113">
        <f t="shared" si="2"/>
        <v>0</v>
      </c>
      <c r="AF26" s="139">
        <f t="shared" si="7"/>
        <v>0</v>
      </c>
      <c r="AG26" s="109"/>
      <c r="AH26" s="192"/>
      <c r="AI26" s="140" t="str">
        <f t="shared" si="3"/>
        <v/>
      </c>
      <c r="AJ26" s="160" t="str">
        <f t="shared" si="0"/>
        <v xml:space="preserve"> </v>
      </c>
      <c r="AK26" s="161"/>
      <c r="AL26" s="162" t="str">
        <f t="shared" si="8"/>
        <v xml:space="preserve"> </v>
      </c>
      <c r="AM26" s="163"/>
      <c r="AN26" s="164"/>
      <c r="AO26" s="164"/>
      <c r="AP26" s="164"/>
      <c r="AQ26" s="164"/>
      <c r="AR26" s="164"/>
      <c r="AS26" s="164"/>
      <c r="AT26" s="165"/>
      <c r="AU26" s="257" t="str">
        <f t="shared" si="9"/>
        <v xml:space="preserve"> </v>
      </c>
      <c r="AV26" s="162" t="str">
        <f t="shared" si="10"/>
        <v xml:space="preserve"> </v>
      </c>
      <c r="AW26" s="163"/>
      <c r="AX26" s="164"/>
      <c r="AY26" s="164"/>
      <c r="AZ26" s="164"/>
      <c r="BA26" s="165"/>
      <c r="BB26" s="257" t="str">
        <f t="shared" si="11"/>
        <v xml:space="preserve"> </v>
      </c>
      <c r="BC26" s="162" t="str">
        <f t="shared" si="12"/>
        <v xml:space="preserve"> </v>
      </c>
      <c r="BD26" s="163"/>
      <c r="BE26" s="164"/>
      <c r="BF26" s="165"/>
      <c r="BG26" s="208" t="str">
        <f t="shared" si="13"/>
        <v xml:space="preserve"> </v>
      </c>
      <c r="BH26" s="163"/>
      <c r="BI26" s="164"/>
      <c r="BJ26" s="165"/>
      <c r="BK26" s="208" t="str">
        <f t="shared" si="14"/>
        <v xml:space="preserve"> </v>
      </c>
      <c r="BL26" s="163"/>
      <c r="BM26" s="164"/>
      <c r="BN26" s="165"/>
      <c r="BO26" s="211" t="str">
        <f t="shared" si="15"/>
        <v xml:space="preserve"> </v>
      </c>
      <c r="BP26" s="259" t="str">
        <f t="shared" si="4"/>
        <v xml:space="preserve"> </v>
      </c>
      <c r="BQ26" s="205" t="str">
        <f t="shared" si="16"/>
        <v xml:space="preserve"> </v>
      </c>
      <c r="BR26" s="167"/>
      <c r="BS26" s="167"/>
      <c r="BT26" s="279"/>
      <c r="BU26" s="167"/>
      <c r="BV26" s="167"/>
      <c r="BW26" s="167"/>
      <c r="BX26" s="169"/>
      <c r="BY26" s="167"/>
      <c r="BZ26" s="167"/>
      <c r="CA26" s="167"/>
      <c r="CB26" s="172" t="s">
        <v>89</v>
      </c>
      <c r="CC26" s="173">
        <f>R6</f>
        <v>0</v>
      </c>
    </row>
    <row r="27" spans="1:81" ht="16.5" customHeight="1" x14ac:dyDescent="0.25">
      <c r="A27" s="142"/>
      <c r="B27" s="143"/>
      <c r="C27" s="196"/>
      <c r="D27" s="200"/>
      <c r="E27" s="113" t="str">
        <f t="shared" si="5"/>
        <v xml:space="preserve"> </v>
      </c>
      <c r="F27" s="110"/>
      <c r="G27" s="109"/>
      <c r="H27" s="109"/>
      <c r="I27" s="109"/>
      <c r="J27" s="109"/>
      <c r="K27" s="109"/>
      <c r="L27" s="109"/>
      <c r="M27" s="107"/>
      <c r="N27" s="107"/>
      <c r="O27" s="107"/>
      <c r="P27" s="108"/>
      <c r="Q27" s="213">
        <f t="shared" si="1"/>
        <v>0</v>
      </c>
      <c r="R27" s="109"/>
      <c r="S27" s="140">
        <f t="shared" si="6"/>
        <v>0</v>
      </c>
      <c r="T27" s="136"/>
      <c r="U27" s="109"/>
      <c r="V27" s="109"/>
      <c r="W27" s="109"/>
      <c r="X27" s="109"/>
      <c r="Y27" s="109"/>
      <c r="Z27" s="109"/>
      <c r="AA27" s="107"/>
      <c r="AB27" s="107"/>
      <c r="AC27" s="107"/>
      <c r="AD27" s="108"/>
      <c r="AE27" s="113">
        <f t="shared" si="2"/>
        <v>0</v>
      </c>
      <c r="AF27" s="139">
        <f t="shared" si="7"/>
        <v>0</v>
      </c>
      <c r="AG27" s="109"/>
      <c r="AH27" s="192"/>
      <c r="AI27" s="140" t="str">
        <f t="shared" si="3"/>
        <v/>
      </c>
      <c r="AJ27" s="160" t="str">
        <f t="shared" si="0"/>
        <v xml:space="preserve"> </v>
      </c>
      <c r="AK27" s="161"/>
      <c r="AL27" s="162" t="str">
        <f t="shared" si="8"/>
        <v xml:space="preserve"> </v>
      </c>
      <c r="AM27" s="163"/>
      <c r="AN27" s="164"/>
      <c r="AO27" s="164"/>
      <c r="AP27" s="164"/>
      <c r="AQ27" s="164"/>
      <c r="AR27" s="164"/>
      <c r="AS27" s="164"/>
      <c r="AT27" s="165"/>
      <c r="AU27" s="257" t="str">
        <f t="shared" si="9"/>
        <v xml:space="preserve"> </v>
      </c>
      <c r="AV27" s="162" t="str">
        <f t="shared" si="10"/>
        <v xml:space="preserve"> </v>
      </c>
      <c r="AW27" s="163"/>
      <c r="AX27" s="164"/>
      <c r="AY27" s="164"/>
      <c r="AZ27" s="164"/>
      <c r="BA27" s="165"/>
      <c r="BB27" s="257" t="str">
        <f t="shared" si="11"/>
        <v xml:space="preserve"> </v>
      </c>
      <c r="BC27" s="162" t="str">
        <f t="shared" si="12"/>
        <v xml:space="preserve"> </v>
      </c>
      <c r="BD27" s="163"/>
      <c r="BE27" s="164"/>
      <c r="BF27" s="165"/>
      <c r="BG27" s="208" t="str">
        <f t="shared" si="13"/>
        <v xml:space="preserve"> </v>
      </c>
      <c r="BH27" s="163"/>
      <c r="BI27" s="164"/>
      <c r="BJ27" s="165"/>
      <c r="BK27" s="208" t="str">
        <f t="shared" si="14"/>
        <v xml:space="preserve"> </v>
      </c>
      <c r="BL27" s="163"/>
      <c r="BM27" s="164"/>
      <c r="BN27" s="165"/>
      <c r="BO27" s="211" t="str">
        <f t="shared" si="15"/>
        <v xml:space="preserve"> </v>
      </c>
      <c r="BP27" s="259" t="str">
        <f t="shared" si="4"/>
        <v xml:space="preserve"> </v>
      </c>
      <c r="BQ27" s="205" t="str">
        <f t="shared" si="16"/>
        <v xml:space="preserve"> </v>
      </c>
      <c r="BR27" s="167"/>
      <c r="BS27" s="167"/>
      <c r="BT27" s="279"/>
      <c r="BU27" s="167"/>
      <c r="BV27" s="167"/>
      <c r="BW27" s="167"/>
      <c r="BX27" s="169"/>
      <c r="BY27" s="167"/>
      <c r="BZ27" s="167"/>
      <c r="CA27" s="167"/>
      <c r="CB27" s="172" t="s">
        <v>90</v>
      </c>
      <c r="CC27" s="173">
        <f>S6</f>
        <v>0</v>
      </c>
    </row>
    <row r="28" spans="1:81" ht="16.5" customHeight="1" x14ac:dyDescent="0.25">
      <c r="A28" s="142"/>
      <c r="B28" s="143"/>
      <c r="C28" s="196"/>
      <c r="D28" s="200"/>
      <c r="E28" s="113" t="str">
        <f t="shared" si="5"/>
        <v xml:space="preserve"> </v>
      </c>
      <c r="F28" s="110"/>
      <c r="G28" s="109"/>
      <c r="H28" s="109"/>
      <c r="I28" s="109"/>
      <c r="J28" s="109"/>
      <c r="K28" s="109"/>
      <c r="L28" s="109"/>
      <c r="M28" s="107"/>
      <c r="N28" s="107"/>
      <c r="O28" s="107"/>
      <c r="P28" s="108"/>
      <c r="Q28" s="213">
        <f t="shared" si="1"/>
        <v>0</v>
      </c>
      <c r="R28" s="109"/>
      <c r="S28" s="140">
        <f t="shared" si="6"/>
        <v>0</v>
      </c>
      <c r="T28" s="136"/>
      <c r="U28" s="109"/>
      <c r="V28" s="109"/>
      <c r="W28" s="109"/>
      <c r="X28" s="109"/>
      <c r="Y28" s="109"/>
      <c r="Z28" s="109"/>
      <c r="AA28" s="107"/>
      <c r="AB28" s="107"/>
      <c r="AC28" s="107"/>
      <c r="AD28" s="108"/>
      <c r="AE28" s="113">
        <f t="shared" si="2"/>
        <v>0</v>
      </c>
      <c r="AF28" s="139">
        <f t="shared" si="7"/>
        <v>0</v>
      </c>
      <c r="AG28" s="109"/>
      <c r="AH28" s="192"/>
      <c r="AI28" s="140" t="str">
        <f t="shared" si="3"/>
        <v/>
      </c>
      <c r="AJ28" s="160" t="str">
        <f t="shared" si="0"/>
        <v xml:space="preserve"> </v>
      </c>
      <c r="AK28" s="161"/>
      <c r="AL28" s="162" t="str">
        <f t="shared" si="8"/>
        <v xml:space="preserve"> </v>
      </c>
      <c r="AM28" s="163"/>
      <c r="AN28" s="164"/>
      <c r="AO28" s="164"/>
      <c r="AP28" s="164"/>
      <c r="AQ28" s="164"/>
      <c r="AR28" s="164"/>
      <c r="AS28" s="164"/>
      <c r="AT28" s="165"/>
      <c r="AU28" s="257" t="str">
        <f t="shared" si="9"/>
        <v xml:space="preserve"> </v>
      </c>
      <c r="AV28" s="162" t="str">
        <f t="shared" si="10"/>
        <v xml:space="preserve"> </v>
      </c>
      <c r="AW28" s="163"/>
      <c r="AX28" s="164"/>
      <c r="AY28" s="164"/>
      <c r="AZ28" s="164"/>
      <c r="BA28" s="165"/>
      <c r="BB28" s="257" t="str">
        <f t="shared" si="11"/>
        <v xml:space="preserve"> </v>
      </c>
      <c r="BC28" s="162" t="str">
        <f t="shared" si="12"/>
        <v xml:space="preserve"> </v>
      </c>
      <c r="BD28" s="163"/>
      <c r="BE28" s="164"/>
      <c r="BF28" s="165"/>
      <c r="BG28" s="208" t="str">
        <f t="shared" si="13"/>
        <v xml:space="preserve"> </v>
      </c>
      <c r="BH28" s="163"/>
      <c r="BI28" s="164"/>
      <c r="BJ28" s="165"/>
      <c r="BK28" s="208" t="str">
        <f t="shared" si="14"/>
        <v xml:space="preserve"> </v>
      </c>
      <c r="BL28" s="163"/>
      <c r="BM28" s="164"/>
      <c r="BN28" s="165"/>
      <c r="BO28" s="211" t="str">
        <f t="shared" si="15"/>
        <v xml:space="preserve"> </v>
      </c>
      <c r="BP28" s="259" t="str">
        <f t="shared" si="4"/>
        <v xml:space="preserve"> </v>
      </c>
      <c r="BQ28" s="205" t="str">
        <f t="shared" si="16"/>
        <v xml:space="preserve"> </v>
      </c>
      <c r="BR28" s="167"/>
      <c r="BS28" s="167"/>
      <c r="BT28" s="279"/>
      <c r="BU28" s="167"/>
      <c r="BV28" s="167"/>
      <c r="BW28" s="167"/>
      <c r="BX28" s="169"/>
      <c r="BY28" s="167"/>
      <c r="BZ28" s="167"/>
      <c r="CA28" s="167"/>
      <c r="CB28" s="169"/>
      <c r="CC28" s="170"/>
    </row>
    <row r="29" spans="1:81" ht="16.5" customHeight="1" x14ac:dyDescent="0.25">
      <c r="A29" s="142"/>
      <c r="B29" s="143"/>
      <c r="C29" s="196"/>
      <c r="D29" s="200"/>
      <c r="E29" s="113" t="str">
        <f t="shared" si="5"/>
        <v xml:space="preserve"> </v>
      </c>
      <c r="F29" s="110"/>
      <c r="G29" s="109"/>
      <c r="H29" s="109"/>
      <c r="I29" s="109"/>
      <c r="J29" s="109"/>
      <c r="K29" s="109"/>
      <c r="L29" s="109"/>
      <c r="M29" s="107"/>
      <c r="N29" s="107"/>
      <c r="O29" s="107"/>
      <c r="P29" s="108"/>
      <c r="Q29" s="213">
        <f t="shared" si="1"/>
        <v>0</v>
      </c>
      <c r="R29" s="109"/>
      <c r="S29" s="140">
        <f t="shared" si="6"/>
        <v>0</v>
      </c>
      <c r="T29" s="136"/>
      <c r="U29" s="109"/>
      <c r="V29" s="109"/>
      <c r="W29" s="109"/>
      <c r="X29" s="109"/>
      <c r="Y29" s="109"/>
      <c r="Z29" s="109"/>
      <c r="AA29" s="107"/>
      <c r="AB29" s="107"/>
      <c r="AC29" s="107"/>
      <c r="AD29" s="108"/>
      <c r="AE29" s="113">
        <f t="shared" si="2"/>
        <v>0</v>
      </c>
      <c r="AF29" s="139">
        <f t="shared" si="7"/>
        <v>0</v>
      </c>
      <c r="AG29" s="109"/>
      <c r="AH29" s="192"/>
      <c r="AI29" s="140" t="str">
        <f t="shared" si="3"/>
        <v/>
      </c>
      <c r="AJ29" s="160" t="str">
        <f t="shared" si="0"/>
        <v xml:space="preserve"> </v>
      </c>
      <c r="AK29" s="161"/>
      <c r="AL29" s="162" t="str">
        <f t="shared" si="8"/>
        <v xml:space="preserve"> </v>
      </c>
      <c r="AM29" s="163"/>
      <c r="AN29" s="164"/>
      <c r="AO29" s="164"/>
      <c r="AP29" s="164"/>
      <c r="AQ29" s="164"/>
      <c r="AR29" s="164"/>
      <c r="AS29" s="164"/>
      <c r="AT29" s="165"/>
      <c r="AU29" s="257" t="str">
        <f t="shared" si="9"/>
        <v xml:space="preserve"> </v>
      </c>
      <c r="AV29" s="162" t="str">
        <f t="shared" si="10"/>
        <v xml:space="preserve"> </v>
      </c>
      <c r="AW29" s="163"/>
      <c r="AX29" s="164"/>
      <c r="AY29" s="164"/>
      <c r="AZ29" s="164"/>
      <c r="BA29" s="165"/>
      <c r="BB29" s="257" t="str">
        <f t="shared" si="11"/>
        <v xml:space="preserve"> </v>
      </c>
      <c r="BC29" s="162" t="str">
        <f t="shared" si="12"/>
        <v xml:space="preserve"> </v>
      </c>
      <c r="BD29" s="163"/>
      <c r="BE29" s="164"/>
      <c r="BF29" s="165"/>
      <c r="BG29" s="208" t="str">
        <f t="shared" si="13"/>
        <v xml:space="preserve"> </v>
      </c>
      <c r="BH29" s="163"/>
      <c r="BI29" s="164"/>
      <c r="BJ29" s="165"/>
      <c r="BK29" s="208" t="str">
        <f t="shared" si="14"/>
        <v xml:space="preserve"> </v>
      </c>
      <c r="BL29" s="163"/>
      <c r="BM29" s="164"/>
      <c r="BN29" s="165"/>
      <c r="BO29" s="211" t="str">
        <f t="shared" si="15"/>
        <v xml:space="preserve"> </v>
      </c>
      <c r="BP29" s="259" t="str">
        <f t="shared" si="4"/>
        <v xml:space="preserve"> </v>
      </c>
      <c r="BQ29" s="205" t="str">
        <f t="shared" si="16"/>
        <v xml:space="preserve"> </v>
      </c>
      <c r="BR29" s="167"/>
      <c r="BS29" s="167"/>
      <c r="BT29" s="279"/>
      <c r="BU29" s="167"/>
      <c r="BV29" s="167"/>
      <c r="BW29" s="167"/>
      <c r="BX29" s="169"/>
      <c r="BY29" s="167"/>
      <c r="BZ29" s="167"/>
      <c r="CA29" s="167"/>
      <c r="CB29" s="169"/>
      <c r="CC29" s="170"/>
    </row>
    <row r="30" spans="1:81" ht="16.5" customHeight="1" x14ac:dyDescent="0.25">
      <c r="A30" s="142"/>
      <c r="B30" s="143"/>
      <c r="C30" s="196"/>
      <c r="D30" s="200"/>
      <c r="E30" s="113" t="str">
        <f t="shared" si="5"/>
        <v xml:space="preserve"> </v>
      </c>
      <c r="F30" s="110"/>
      <c r="G30" s="109"/>
      <c r="H30" s="109"/>
      <c r="I30" s="109"/>
      <c r="J30" s="109"/>
      <c r="K30" s="109"/>
      <c r="L30" s="109"/>
      <c r="M30" s="107"/>
      <c r="N30" s="107"/>
      <c r="O30" s="107"/>
      <c r="P30" s="108"/>
      <c r="Q30" s="213">
        <f t="shared" si="1"/>
        <v>0</v>
      </c>
      <c r="R30" s="109"/>
      <c r="S30" s="140">
        <f t="shared" si="6"/>
        <v>0</v>
      </c>
      <c r="T30" s="136"/>
      <c r="U30" s="109"/>
      <c r="V30" s="109"/>
      <c r="W30" s="109"/>
      <c r="X30" s="109"/>
      <c r="Y30" s="109"/>
      <c r="Z30" s="109"/>
      <c r="AA30" s="107"/>
      <c r="AB30" s="107"/>
      <c r="AC30" s="107"/>
      <c r="AD30" s="108"/>
      <c r="AE30" s="113">
        <f t="shared" si="2"/>
        <v>0</v>
      </c>
      <c r="AF30" s="139">
        <f t="shared" si="7"/>
        <v>0</v>
      </c>
      <c r="AG30" s="109"/>
      <c r="AH30" s="192"/>
      <c r="AI30" s="140" t="str">
        <f t="shared" si="3"/>
        <v/>
      </c>
      <c r="AJ30" s="160" t="str">
        <f t="shared" si="0"/>
        <v xml:space="preserve"> </v>
      </c>
      <c r="AK30" s="161"/>
      <c r="AL30" s="162" t="str">
        <f t="shared" si="8"/>
        <v xml:space="preserve"> </v>
      </c>
      <c r="AM30" s="163"/>
      <c r="AN30" s="164"/>
      <c r="AO30" s="164"/>
      <c r="AP30" s="164"/>
      <c r="AQ30" s="164"/>
      <c r="AR30" s="164"/>
      <c r="AS30" s="164"/>
      <c r="AT30" s="165"/>
      <c r="AU30" s="257" t="str">
        <f t="shared" si="9"/>
        <v xml:space="preserve"> </v>
      </c>
      <c r="AV30" s="162" t="str">
        <f t="shared" si="10"/>
        <v xml:space="preserve"> </v>
      </c>
      <c r="AW30" s="163"/>
      <c r="AX30" s="164"/>
      <c r="AY30" s="164"/>
      <c r="AZ30" s="164"/>
      <c r="BA30" s="165"/>
      <c r="BB30" s="257" t="str">
        <f t="shared" si="11"/>
        <v xml:space="preserve"> </v>
      </c>
      <c r="BC30" s="162" t="str">
        <f t="shared" si="12"/>
        <v xml:space="preserve"> </v>
      </c>
      <c r="BD30" s="163"/>
      <c r="BE30" s="164"/>
      <c r="BF30" s="165"/>
      <c r="BG30" s="208" t="str">
        <f t="shared" si="13"/>
        <v xml:space="preserve"> </v>
      </c>
      <c r="BH30" s="163"/>
      <c r="BI30" s="164"/>
      <c r="BJ30" s="165"/>
      <c r="BK30" s="208" t="str">
        <f t="shared" si="14"/>
        <v xml:space="preserve"> </v>
      </c>
      <c r="BL30" s="163"/>
      <c r="BM30" s="164"/>
      <c r="BN30" s="165"/>
      <c r="BO30" s="211" t="str">
        <f t="shared" si="15"/>
        <v xml:space="preserve"> </v>
      </c>
      <c r="BP30" s="259" t="str">
        <f t="shared" si="4"/>
        <v xml:space="preserve"> </v>
      </c>
      <c r="BQ30" s="205" t="str">
        <f t="shared" si="16"/>
        <v xml:space="preserve"> </v>
      </c>
      <c r="BR30" s="167"/>
      <c r="BS30" s="167"/>
      <c r="BT30" s="169"/>
      <c r="BU30" s="167"/>
      <c r="BV30" s="167"/>
      <c r="BW30" s="167"/>
      <c r="BX30" s="169"/>
      <c r="BY30" s="167"/>
      <c r="BZ30" s="167"/>
      <c r="CA30" s="167"/>
      <c r="CB30" s="169"/>
      <c r="CC30" s="170"/>
    </row>
    <row r="31" spans="1:81" ht="16.5" customHeight="1" x14ac:dyDescent="0.25">
      <c r="A31" s="142"/>
      <c r="B31" s="142"/>
      <c r="C31" s="146"/>
      <c r="D31" s="203"/>
      <c r="E31" s="113" t="str">
        <f t="shared" si="5"/>
        <v xml:space="preserve"> </v>
      </c>
      <c r="F31" s="111"/>
      <c r="G31" s="107"/>
      <c r="H31" s="107"/>
      <c r="I31" s="107"/>
      <c r="J31" s="107"/>
      <c r="K31" s="107"/>
      <c r="L31" s="107"/>
      <c r="M31" s="107"/>
      <c r="N31" s="107"/>
      <c r="O31" s="107"/>
      <c r="P31" s="108"/>
      <c r="Q31" s="213">
        <f t="shared" si="1"/>
        <v>0</v>
      </c>
      <c r="R31" s="109"/>
      <c r="S31" s="140">
        <f t="shared" si="6"/>
        <v>0</v>
      </c>
      <c r="T31" s="124"/>
      <c r="U31" s="107"/>
      <c r="V31" s="107"/>
      <c r="W31" s="107"/>
      <c r="X31" s="107"/>
      <c r="Y31" s="107"/>
      <c r="Z31" s="107"/>
      <c r="AA31" s="107"/>
      <c r="AB31" s="107"/>
      <c r="AC31" s="107"/>
      <c r="AD31" s="108"/>
      <c r="AE31" s="113">
        <f t="shared" si="2"/>
        <v>0</v>
      </c>
      <c r="AF31" s="139">
        <f t="shared" si="7"/>
        <v>0</v>
      </c>
      <c r="AG31" s="109"/>
      <c r="AH31" s="192"/>
      <c r="AI31" s="140" t="str">
        <f t="shared" si="3"/>
        <v/>
      </c>
      <c r="AJ31" s="160" t="str">
        <f t="shared" si="0"/>
        <v xml:space="preserve"> </v>
      </c>
      <c r="AK31" s="161"/>
      <c r="AL31" s="162" t="str">
        <f t="shared" si="8"/>
        <v xml:space="preserve"> </v>
      </c>
      <c r="AM31" s="163"/>
      <c r="AN31" s="164"/>
      <c r="AO31" s="164"/>
      <c r="AP31" s="164"/>
      <c r="AQ31" s="164"/>
      <c r="AR31" s="164"/>
      <c r="AS31" s="164"/>
      <c r="AT31" s="165"/>
      <c r="AU31" s="257" t="str">
        <f t="shared" si="9"/>
        <v xml:space="preserve"> </v>
      </c>
      <c r="AV31" s="162" t="str">
        <f t="shared" si="10"/>
        <v xml:space="preserve"> </v>
      </c>
      <c r="AW31" s="163"/>
      <c r="AX31" s="164"/>
      <c r="AY31" s="164"/>
      <c r="AZ31" s="164"/>
      <c r="BA31" s="165"/>
      <c r="BB31" s="257" t="str">
        <f t="shared" si="11"/>
        <v xml:space="preserve"> </v>
      </c>
      <c r="BC31" s="162" t="str">
        <f t="shared" si="12"/>
        <v xml:space="preserve"> </v>
      </c>
      <c r="BD31" s="163"/>
      <c r="BE31" s="164"/>
      <c r="BF31" s="165"/>
      <c r="BG31" s="208" t="str">
        <f t="shared" si="13"/>
        <v xml:space="preserve"> </v>
      </c>
      <c r="BH31" s="163"/>
      <c r="BI31" s="164"/>
      <c r="BJ31" s="165"/>
      <c r="BK31" s="208" t="str">
        <f t="shared" si="14"/>
        <v xml:space="preserve"> </v>
      </c>
      <c r="BL31" s="163"/>
      <c r="BM31" s="164"/>
      <c r="BN31" s="165"/>
      <c r="BO31" s="211" t="str">
        <f t="shared" si="15"/>
        <v xml:space="preserve"> </v>
      </c>
      <c r="BP31" s="259" t="str">
        <f t="shared" si="4"/>
        <v xml:space="preserve"> </v>
      </c>
      <c r="BQ31" s="205" t="str">
        <f t="shared" si="16"/>
        <v xml:space="preserve"> </v>
      </c>
      <c r="BR31" s="167"/>
      <c r="BS31" s="167"/>
      <c r="BT31" s="169"/>
      <c r="BU31" s="167"/>
      <c r="BV31" s="167"/>
      <c r="BW31" s="167"/>
      <c r="BX31" s="169"/>
      <c r="BY31" s="167"/>
      <c r="BZ31" s="167"/>
      <c r="CA31" s="167"/>
      <c r="CB31" s="169"/>
      <c r="CC31" s="170"/>
    </row>
    <row r="32" spans="1:81" ht="16.5" customHeight="1" x14ac:dyDescent="0.25">
      <c r="A32" s="142"/>
      <c r="B32" s="142"/>
      <c r="C32" s="146"/>
      <c r="D32" s="203"/>
      <c r="E32" s="113" t="str">
        <f t="shared" si="5"/>
        <v xml:space="preserve"> </v>
      </c>
      <c r="F32" s="111"/>
      <c r="G32" s="107"/>
      <c r="H32" s="107"/>
      <c r="I32" s="107"/>
      <c r="J32" s="107"/>
      <c r="K32" s="107"/>
      <c r="L32" s="107"/>
      <c r="M32" s="107"/>
      <c r="N32" s="107"/>
      <c r="O32" s="107"/>
      <c r="P32" s="108"/>
      <c r="Q32" s="213">
        <f t="shared" si="1"/>
        <v>0</v>
      </c>
      <c r="R32" s="109"/>
      <c r="S32" s="140">
        <f t="shared" si="6"/>
        <v>0</v>
      </c>
      <c r="T32" s="124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13">
        <f t="shared" si="2"/>
        <v>0</v>
      </c>
      <c r="AF32" s="139">
        <f t="shared" si="7"/>
        <v>0</v>
      </c>
      <c r="AG32" s="109"/>
      <c r="AH32" s="192"/>
      <c r="AI32" s="140" t="str">
        <f t="shared" si="3"/>
        <v/>
      </c>
      <c r="AJ32" s="160" t="str">
        <f t="shared" si="0"/>
        <v xml:space="preserve"> </v>
      </c>
      <c r="AK32" s="161"/>
      <c r="AL32" s="162" t="str">
        <f t="shared" si="8"/>
        <v xml:space="preserve"> </v>
      </c>
      <c r="AM32" s="163"/>
      <c r="AN32" s="164"/>
      <c r="AO32" s="164"/>
      <c r="AP32" s="164"/>
      <c r="AQ32" s="164"/>
      <c r="AR32" s="164"/>
      <c r="AS32" s="164"/>
      <c r="AT32" s="165"/>
      <c r="AU32" s="257" t="str">
        <f t="shared" si="9"/>
        <v xml:space="preserve"> </v>
      </c>
      <c r="AV32" s="162" t="str">
        <f t="shared" si="10"/>
        <v xml:space="preserve"> </v>
      </c>
      <c r="AW32" s="163"/>
      <c r="AX32" s="164"/>
      <c r="AY32" s="164"/>
      <c r="AZ32" s="164"/>
      <c r="BA32" s="165"/>
      <c r="BB32" s="257" t="str">
        <f t="shared" si="11"/>
        <v xml:space="preserve"> </v>
      </c>
      <c r="BC32" s="162" t="str">
        <f t="shared" si="12"/>
        <v xml:space="preserve"> </v>
      </c>
      <c r="BD32" s="163"/>
      <c r="BE32" s="164"/>
      <c r="BF32" s="165"/>
      <c r="BG32" s="208" t="str">
        <f t="shared" si="13"/>
        <v xml:space="preserve"> </v>
      </c>
      <c r="BH32" s="163"/>
      <c r="BI32" s="164"/>
      <c r="BJ32" s="165"/>
      <c r="BK32" s="208" t="str">
        <f t="shared" si="14"/>
        <v xml:space="preserve"> </v>
      </c>
      <c r="BL32" s="163"/>
      <c r="BM32" s="164"/>
      <c r="BN32" s="165"/>
      <c r="BO32" s="211" t="str">
        <f t="shared" si="15"/>
        <v xml:space="preserve"> </v>
      </c>
      <c r="BP32" s="259" t="str">
        <f t="shared" si="4"/>
        <v xml:space="preserve"> </v>
      </c>
      <c r="BQ32" s="205" t="str">
        <f t="shared" si="16"/>
        <v xml:space="preserve"> </v>
      </c>
      <c r="BR32" s="167"/>
      <c r="BS32" s="167"/>
      <c r="BT32" s="169"/>
      <c r="BU32" s="167"/>
      <c r="BV32" s="167"/>
      <c r="BW32" s="167"/>
      <c r="BX32" s="169"/>
      <c r="BY32" s="167"/>
      <c r="BZ32" s="167"/>
      <c r="CA32" s="167"/>
      <c r="CB32" s="169"/>
      <c r="CC32" s="170"/>
    </row>
    <row r="33" spans="1:81" ht="16.5" customHeight="1" x14ac:dyDescent="0.25">
      <c r="A33" s="142"/>
      <c r="B33" s="142"/>
      <c r="C33" s="146"/>
      <c r="D33" s="203"/>
      <c r="E33" s="113" t="str">
        <f t="shared" si="5"/>
        <v xml:space="preserve"> </v>
      </c>
      <c r="F33" s="111"/>
      <c r="G33" s="107"/>
      <c r="H33" s="107"/>
      <c r="I33" s="107"/>
      <c r="J33" s="107"/>
      <c r="K33" s="107"/>
      <c r="L33" s="107"/>
      <c r="M33" s="107"/>
      <c r="N33" s="107"/>
      <c r="O33" s="107"/>
      <c r="P33" s="108"/>
      <c r="Q33" s="213">
        <f t="shared" si="1"/>
        <v>0</v>
      </c>
      <c r="R33" s="109"/>
      <c r="S33" s="140">
        <f t="shared" si="6"/>
        <v>0</v>
      </c>
      <c r="T33" s="124"/>
      <c r="U33" s="107"/>
      <c r="V33" s="107"/>
      <c r="W33" s="107"/>
      <c r="X33" s="107"/>
      <c r="Y33" s="107"/>
      <c r="Z33" s="107"/>
      <c r="AA33" s="107"/>
      <c r="AB33" s="107"/>
      <c r="AC33" s="107"/>
      <c r="AD33" s="108"/>
      <c r="AE33" s="113">
        <f t="shared" si="2"/>
        <v>0</v>
      </c>
      <c r="AF33" s="139">
        <f t="shared" si="7"/>
        <v>0</v>
      </c>
      <c r="AG33" s="109"/>
      <c r="AH33" s="192"/>
      <c r="AI33" s="140" t="str">
        <f t="shared" si="3"/>
        <v/>
      </c>
      <c r="AJ33" s="160" t="str">
        <f t="shared" si="0"/>
        <v xml:space="preserve"> </v>
      </c>
      <c r="AK33" s="161"/>
      <c r="AL33" s="162" t="str">
        <f t="shared" si="8"/>
        <v xml:space="preserve"> </v>
      </c>
      <c r="AM33" s="163"/>
      <c r="AN33" s="164"/>
      <c r="AO33" s="164"/>
      <c r="AP33" s="164"/>
      <c r="AQ33" s="164"/>
      <c r="AR33" s="164"/>
      <c r="AS33" s="164"/>
      <c r="AT33" s="165"/>
      <c r="AU33" s="257" t="str">
        <f t="shared" si="9"/>
        <v xml:space="preserve"> </v>
      </c>
      <c r="AV33" s="162" t="str">
        <f t="shared" si="10"/>
        <v xml:space="preserve"> </v>
      </c>
      <c r="AW33" s="163"/>
      <c r="AX33" s="164"/>
      <c r="AY33" s="164"/>
      <c r="AZ33" s="164"/>
      <c r="BA33" s="165"/>
      <c r="BB33" s="257" t="str">
        <f t="shared" si="11"/>
        <v xml:space="preserve"> </v>
      </c>
      <c r="BC33" s="162" t="str">
        <f t="shared" si="12"/>
        <v xml:space="preserve"> </v>
      </c>
      <c r="BD33" s="163"/>
      <c r="BE33" s="164"/>
      <c r="BF33" s="165"/>
      <c r="BG33" s="208" t="str">
        <f t="shared" si="13"/>
        <v xml:space="preserve"> </v>
      </c>
      <c r="BH33" s="163"/>
      <c r="BI33" s="164"/>
      <c r="BJ33" s="165"/>
      <c r="BK33" s="208" t="str">
        <f t="shared" si="14"/>
        <v xml:space="preserve"> </v>
      </c>
      <c r="BL33" s="163"/>
      <c r="BM33" s="164"/>
      <c r="BN33" s="165"/>
      <c r="BO33" s="211" t="str">
        <f t="shared" si="15"/>
        <v xml:space="preserve"> </v>
      </c>
      <c r="BP33" s="259" t="str">
        <f t="shared" si="4"/>
        <v xml:space="preserve"> </v>
      </c>
      <c r="BQ33" s="205" t="str">
        <f t="shared" si="16"/>
        <v xml:space="preserve"> </v>
      </c>
      <c r="BR33" s="167"/>
      <c r="BS33" s="167"/>
      <c r="BT33" s="169"/>
      <c r="BU33" s="167"/>
      <c r="BV33" s="167"/>
      <c r="BW33" s="167"/>
      <c r="BX33" s="169"/>
      <c r="BY33" s="167"/>
      <c r="BZ33" s="167"/>
      <c r="CA33" s="167"/>
      <c r="CB33" s="169"/>
      <c r="CC33" s="170"/>
    </row>
    <row r="34" spans="1:81" ht="16.5" customHeight="1" x14ac:dyDescent="0.25">
      <c r="A34" s="142"/>
      <c r="B34" s="142"/>
      <c r="C34" s="146"/>
      <c r="D34" s="203"/>
      <c r="E34" s="113" t="str">
        <f t="shared" si="5"/>
        <v xml:space="preserve"> </v>
      </c>
      <c r="F34" s="111"/>
      <c r="G34" s="107"/>
      <c r="H34" s="107"/>
      <c r="I34" s="107"/>
      <c r="J34" s="107"/>
      <c r="K34" s="107"/>
      <c r="L34" s="107"/>
      <c r="M34" s="107"/>
      <c r="N34" s="107"/>
      <c r="O34" s="107"/>
      <c r="P34" s="108"/>
      <c r="Q34" s="213">
        <f t="shared" si="1"/>
        <v>0</v>
      </c>
      <c r="R34" s="109"/>
      <c r="S34" s="140">
        <f t="shared" si="6"/>
        <v>0</v>
      </c>
      <c r="T34" s="124"/>
      <c r="U34" s="107"/>
      <c r="V34" s="107"/>
      <c r="W34" s="107"/>
      <c r="X34" s="107"/>
      <c r="Y34" s="107"/>
      <c r="Z34" s="107"/>
      <c r="AA34" s="107"/>
      <c r="AB34" s="107"/>
      <c r="AC34" s="107"/>
      <c r="AD34" s="108"/>
      <c r="AE34" s="113">
        <f t="shared" si="2"/>
        <v>0</v>
      </c>
      <c r="AF34" s="139">
        <f t="shared" si="7"/>
        <v>0</v>
      </c>
      <c r="AG34" s="109"/>
      <c r="AH34" s="192"/>
      <c r="AI34" s="140" t="str">
        <f t="shared" si="3"/>
        <v/>
      </c>
      <c r="AJ34" s="160" t="str">
        <f t="shared" si="0"/>
        <v xml:space="preserve"> </v>
      </c>
      <c r="AK34" s="161"/>
      <c r="AL34" s="162" t="str">
        <f t="shared" si="8"/>
        <v xml:space="preserve"> </v>
      </c>
      <c r="AM34" s="163"/>
      <c r="AN34" s="164"/>
      <c r="AO34" s="164"/>
      <c r="AP34" s="164"/>
      <c r="AQ34" s="164"/>
      <c r="AR34" s="164"/>
      <c r="AS34" s="164"/>
      <c r="AT34" s="165"/>
      <c r="AU34" s="257" t="str">
        <f t="shared" si="9"/>
        <v xml:space="preserve"> </v>
      </c>
      <c r="AV34" s="162" t="str">
        <f t="shared" si="10"/>
        <v xml:space="preserve"> </v>
      </c>
      <c r="AW34" s="163"/>
      <c r="AX34" s="164"/>
      <c r="AY34" s="164"/>
      <c r="AZ34" s="164"/>
      <c r="BA34" s="165"/>
      <c r="BB34" s="257" t="str">
        <f t="shared" si="11"/>
        <v xml:space="preserve"> </v>
      </c>
      <c r="BC34" s="162" t="str">
        <f t="shared" si="12"/>
        <v xml:space="preserve"> </v>
      </c>
      <c r="BD34" s="163"/>
      <c r="BE34" s="164"/>
      <c r="BF34" s="165"/>
      <c r="BG34" s="208" t="str">
        <f t="shared" si="13"/>
        <v xml:space="preserve"> </v>
      </c>
      <c r="BH34" s="163"/>
      <c r="BI34" s="164"/>
      <c r="BJ34" s="165"/>
      <c r="BK34" s="208" t="str">
        <f t="shared" si="14"/>
        <v xml:space="preserve"> </v>
      </c>
      <c r="BL34" s="163"/>
      <c r="BM34" s="164"/>
      <c r="BN34" s="165"/>
      <c r="BO34" s="211" t="str">
        <f t="shared" si="15"/>
        <v xml:space="preserve"> </v>
      </c>
      <c r="BP34" s="259" t="str">
        <f t="shared" si="4"/>
        <v xml:space="preserve"> </v>
      </c>
      <c r="BQ34" s="205" t="str">
        <f t="shared" si="16"/>
        <v xml:space="preserve"> </v>
      </c>
      <c r="BR34" s="167"/>
      <c r="BS34" s="167"/>
      <c r="BT34" s="169"/>
      <c r="BU34" s="167"/>
      <c r="BV34" s="167"/>
      <c r="BW34" s="167"/>
      <c r="BX34" s="169"/>
      <c r="BY34" s="167"/>
      <c r="BZ34" s="167"/>
      <c r="CA34" s="167"/>
      <c r="CB34" s="169"/>
      <c r="CC34" s="170"/>
    </row>
    <row r="35" spans="1:81" ht="16.5" customHeight="1" x14ac:dyDescent="0.25">
      <c r="A35" s="142"/>
      <c r="B35" s="142"/>
      <c r="C35" s="146"/>
      <c r="D35" s="203"/>
      <c r="E35" s="113" t="str">
        <f t="shared" si="5"/>
        <v xml:space="preserve"> </v>
      </c>
      <c r="F35" s="111"/>
      <c r="G35" s="107"/>
      <c r="H35" s="107"/>
      <c r="I35" s="107"/>
      <c r="J35" s="107"/>
      <c r="K35" s="107"/>
      <c r="L35" s="107"/>
      <c r="M35" s="107"/>
      <c r="N35" s="107"/>
      <c r="O35" s="107"/>
      <c r="P35" s="108"/>
      <c r="Q35" s="213">
        <f t="shared" si="1"/>
        <v>0</v>
      </c>
      <c r="R35" s="109"/>
      <c r="S35" s="140">
        <f t="shared" si="6"/>
        <v>0</v>
      </c>
      <c r="T35" s="124"/>
      <c r="U35" s="107"/>
      <c r="V35" s="107"/>
      <c r="W35" s="107"/>
      <c r="X35" s="107"/>
      <c r="Y35" s="107"/>
      <c r="Z35" s="107"/>
      <c r="AA35" s="107"/>
      <c r="AB35" s="107"/>
      <c r="AC35" s="107"/>
      <c r="AD35" s="108"/>
      <c r="AE35" s="113">
        <f t="shared" si="2"/>
        <v>0</v>
      </c>
      <c r="AF35" s="139">
        <f t="shared" si="7"/>
        <v>0</v>
      </c>
      <c r="AG35" s="109"/>
      <c r="AH35" s="192"/>
      <c r="AI35" s="140" t="str">
        <f t="shared" si="3"/>
        <v/>
      </c>
      <c r="AJ35" s="160" t="str">
        <f t="shared" si="0"/>
        <v xml:space="preserve"> </v>
      </c>
      <c r="AK35" s="161"/>
      <c r="AL35" s="162" t="str">
        <f t="shared" si="8"/>
        <v xml:space="preserve"> </v>
      </c>
      <c r="AM35" s="163"/>
      <c r="AN35" s="164"/>
      <c r="AO35" s="164"/>
      <c r="AP35" s="164"/>
      <c r="AQ35" s="164"/>
      <c r="AR35" s="164"/>
      <c r="AS35" s="164"/>
      <c r="AT35" s="165"/>
      <c r="AU35" s="257" t="str">
        <f t="shared" si="9"/>
        <v xml:space="preserve"> </v>
      </c>
      <c r="AV35" s="162" t="str">
        <f t="shared" si="10"/>
        <v xml:space="preserve"> </v>
      </c>
      <c r="AW35" s="163"/>
      <c r="AX35" s="164"/>
      <c r="AY35" s="164"/>
      <c r="AZ35" s="164"/>
      <c r="BA35" s="165"/>
      <c r="BB35" s="257" t="str">
        <f t="shared" si="11"/>
        <v xml:space="preserve"> </v>
      </c>
      <c r="BC35" s="162" t="str">
        <f t="shared" si="12"/>
        <v xml:space="preserve"> </v>
      </c>
      <c r="BD35" s="163"/>
      <c r="BE35" s="164"/>
      <c r="BF35" s="165"/>
      <c r="BG35" s="208" t="str">
        <f t="shared" si="13"/>
        <v xml:space="preserve"> </v>
      </c>
      <c r="BH35" s="163"/>
      <c r="BI35" s="164"/>
      <c r="BJ35" s="165"/>
      <c r="BK35" s="208" t="str">
        <f t="shared" si="14"/>
        <v xml:space="preserve"> </v>
      </c>
      <c r="BL35" s="163"/>
      <c r="BM35" s="164"/>
      <c r="BN35" s="165"/>
      <c r="BO35" s="211" t="str">
        <f t="shared" si="15"/>
        <v xml:space="preserve"> </v>
      </c>
      <c r="BP35" s="259" t="str">
        <f t="shared" si="4"/>
        <v xml:space="preserve"> </v>
      </c>
      <c r="BQ35" s="205" t="str">
        <f t="shared" si="16"/>
        <v xml:space="preserve"> </v>
      </c>
      <c r="BR35" s="167"/>
      <c r="BS35" s="167"/>
      <c r="BT35" s="169"/>
      <c r="BU35" s="167"/>
      <c r="BV35" s="167"/>
      <c r="BW35" s="167"/>
      <c r="BX35" s="169"/>
      <c r="BY35" s="167"/>
      <c r="BZ35" s="167"/>
      <c r="CA35" s="167"/>
      <c r="CB35" s="169"/>
      <c r="CC35" s="170"/>
    </row>
    <row r="36" spans="1:81" ht="16.5" customHeight="1" x14ac:dyDescent="0.25">
      <c r="A36" s="142"/>
      <c r="B36" s="142"/>
      <c r="C36" s="146"/>
      <c r="D36" s="203"/>
      <c r="E36" s="113" t="str">
        <f t="shared" si="5"/>
        <v xml:space="preserve"> </v>
      </c>
      <c r="F36" s="111"/>
      <c r="G36" s="107"/>
      <c r="H36" s="107"/>
      <c r="I36" s="107"/>
      <c r="J36" s="107"/>
      <c r="K36" s="107"/>
      <c r="L36" s="107"/>
      <c r="M36" s="107"/>
      <c r="N36" s="107"/>
      <c r="O36" s="107"/>
      <c r="P36" s="108"/>
      <c r="Q36" s="213">
        <f t="shared" si="1"/>
        <v>0</v>
      </c>
      <c r="R36" s="109"/>
      <c r="S36" s="140">
        <f t="shared" si="6"/>
        <v>0</v>
      </c>
      <c r="T36" s="124"/>
      <c r="U36" s="107"/>
      <c r="V36" s="107"/>
      <c r="W36" s="107"/>
      <c r="X36" s="107"/>
      <c r="Y36" s="107"/>
      <c r="Z36" s="107"/>
      <c r="AA36" s="107"/>
      <c r="AB36" s="107"/>
      <c r="AC36" s="107"/>
      <c r="AD36" s="108"/>
      <c r="AE36" s="113">
        <f t="shared" si="2"/>
        <v>0</v>
      </c>
      <c r="AF36" s="139">
        <f t="shared" si="7"/>
        <v>0</v>
      </c>
      <c r="AG36" s="109"/>
      <c r="AH36" s="192"/>
      <c r="AI36" s="140" t="str">
        <f t="shared" si="3"/>
        <v/>
      </c>
      <c r="AJ36" s="160" t="str">
        <f t="shared" si="0"/>
        <v xml:space="preserve"> </v>
      </c>
      <c r="AK36" s="161"/>
      <c r="AL36" s="162" t="str">
        <f t="shared" si="8"/>
        <v xml:space="preserve"> </v>
      </c>
      <c r="AM36" s="163"/>
      <c r="AN36" s="164"/>
      <c r="AO36" s="164"/>
      <c r="AP36" s="164"/>
      <c r="AQ36" s="164"/>
      <c r="AR36" s="164"/>
      <c r="AS36" s="164"/>
      <c r="AT36" s="165"/>
      <c r="AU36" s="257" t="str">
        <f t="shared" si="9"/>
        <v xml:space="preserve"> </v>
      </c>
      <c r="AV36" s="162" t="str">
        <f t="shared" si="10"/>
        <v xml:space="preserve"> </v>
      </c>
      <c r="AW36" s="163"/>
      <c r="AX36" s="164"/>
      <c r="AY36" s="164"/>
      <c r="AZ36" s="164"/>
      <c r="BA36" s="165"/>
      <c r="BB36" s="257" t="str">
        <f t="shared" si="11"/>
        <v xml:space="preserve"> </v>
      </c>
      <c r="BC36" s="162" t="str">
        <f t="shared" si="12"/>
        <v xml:space="preserve"> </v>
      </c>
      <c r="BD36" s="163"/>
      <c r="BE36" s="164"/>
      <c r="BF36" s="165"/>
      <c r="BG36" s="208" t="str">
        <f t="shared" si="13"/>
        <v xml:space="preserve"> </v>
      </c>
      <c r="BH36" s="163"/>
      <c r="BI36" s="164"/>
      <c r="BJ36" s="165"/>
      <c r="BK36" s="208" t="str">
        <f t="shared" si="14"/>
        <v xml:space="preserve"> </v>
      </c>
      <c r="BL36" s="163"/>
      <c r="BM36" s="164"/>
      <c r="BN36" s="165"/>
      <c r="BO36" s="211" t="str">
        <f t="shared" si="15"/>
        <v xml:space="preserve"> </v>
      </c>
      <c r="BP36" s="259" t="str">
        <f t="shared" si="4"/>
        <v xml:space="preserve"> </v>
      </c>
      <c r="BQ36" s="205" t="str">
        <f t="shared" si="16"/>
        <v xml:space="preserve"> </v>
      </c>
      <c r="BR36" s="167"/>
      <c r="BS36" s="167"/>
      <c r="BT36" s="169"/>
      <c r="BU36" s="167"/>
      <c r="BV36" s="167"/>
      <c r="BW36" s="167"/>
      <c r="BX36" s="169"/>
      <c r="BY36" s="167"/>
      <c r="BZ36" s="167"/>
      <c r="CA36" s="167"/>
      <c r="CB36" s="169"/>
      <c r="CC36" s="170"/>
    </row>
    <row r="37" spans="1:81" ht="16.5" customHeight="1" x14ac:dyDescent="0.25">
      <c r="A37" s="142"/>
      <c r="B37" s="142"/>
      <c r="C37" s="146"/>
      <c r="D37" s="203"/>
      <c r="E37" s="113" t="str">
        <f t="shared" si="5"/>
        <v xml:space="preserve"> </v>
      </c>
      <c r="F37" s="111"/>
      <c r="G37" s="107"/>
      <c r="H37" s="107"/>
      <c r="I37" s="107"/>
      <c r="J37" s="107"/>
      <c r="K37" s="107"/>
      <c r="L37" s="107"/>
      <c r="M37" s="107"/>
      <c r="N37" s="107"/>
      <c r="O37" s="107"/>
      <c r="P37" s="108"/>
      <c r="Q37" s="213">
        <f t="shared" si="1"/>
        <v>0</v>
      </c>
      <c r="R37" s="109"/>
      <c r="S37" s="140">
        <f t="shared" si="6"/>
        <v>0</v>
      </c>
      <c r="T37" s="124"/>
      <c r="U37" s="107"/>
      <c r="V37" s="107"/>
      <c r="W37" s="107"/>
      <c r="X37" s="107"/>
      <c r="Y37" s="107"/>
      <c r="Z37" s="107"/>
      <c r="AA37" s="107"/>
      <c r="AB37" s="107"/>
      <c r="AC37" s="107"/>
      <c r="AD37" s="108"/>
      <c r="AE37" s="113">
        <f t="shared" si="2"/>
        <v>0</v>
      </c>
      <c r="AF37" s="139">
        <f t="shared" si="7"/>
        <v>0</v>
      </c>
      <c r="AG37" s="109"/>
      <c r="AH37" s="192"/>
      <c r="AI37" s="140" t="str">
        <f t="shared" si="3"/>
        <v/>
      </c>
      <c r="AJ37" s="160" t="str">
        <f t="shared" si="0"/>
        <v xml:space="preserve"> </v>
      </c>
      <c r="AK37" s="161"/>
      <c r="AL37" s="162" t="str">
        <f t="shared" si="8"/>
        <v xml:space="preserve"> </v>
      </c>
      <c r="AM37" s="163"/>
      <c r="AN37" s="164"/>
      <c r="AO37" s="164"/>
      <c r="AP37" s="164"/>
      <c r="AQ37" s="164"/>
      <c r="AR37" s="164"/>
      <c r="AS37" s="164"/>
      <c r="AT37" s="165"/>
      <c r="AU37" s="257" t="str">
        <f t="shared" si="9"/>
        <v xml:space="preserve"> </v>
      </c>
      <c r="AV37" s="162" t="str">
        <f t="shared" si="10"/>
        <v xml:space="preserve"> </v>
      </c>
      <c r="AW37" s="163"/>
      <c r="AX37" s="164"/>
      <c r="AY37" s="164"/>
      <c r="AZ37" s="164"/>
      <c r="BA37" s="165"/>
      <c r="BB37" s="257" t="str">
        <f t="shared" si="11"/>
        <v xml:space="preserve"> </v>
      </c>
      <c r="BC37" s="162" t="str">
        <f t="shared" si="12"/>
        <v xml:space="preserve"> </v>
      </c>
      <c r="BD37" s="163"/>
      <c r="BE37" s="164"/>
      <c r="BF37" s="165"/>
      <c r="BG37" s="208" t="str">
        <f t="shared" si="13"/>
        <v xml:space="preserve"> </v>
      </c>
      <c r="BH37" s="163"/>
      <c r="BI37" s="164"/>
      <c r="BJ37" s="165"/>
      <c r="BK37" s="208" t="str">
        <f t="shared" si="14"/>
        <v xml:space="preserve"> </v>
      </c>
      <c r="BL37" s="163"/>
      <c r="BM37" s="164"/>
      <c r="BN37" s="165"/>
      <c r="BO37" s="211" t="str">
        <f t="shared" si="15"/>
        <v xml:space="preserve"> </v>
      </c>
      <c r="BP37" s="259" t="str">
        <f t="shared" si="4"/>
        <v xml:space="preserve"> </v>
      </c>
      <c r="BQ37" s="205" t="str">
        <f t="shared" si="16"/>
        <v xml:space="preserve"> </v>
      </c>
      <c r="BR37" s="167"/>
      <c r="BS37" s="167"/>
      <c r="BT37" s="169"/>
      <c r="BU37" s="167"/>
      <c r="BV37" s="167"/>
      <c r="BW37" s="167"/>
      <c r="BX37" s="169"/>
      <c r="BY37" s="167"/>
      <c r="BZ37" s="167"/>
      <c r="CA37" s="167"/>
      <c r="CB37" s="169"/>
      <c r="CC37" s="170"/>
    </row>
    <row r="38" spans="1:81" ht="16.5" customHeight="1" x14ac:dyDescent="0.25">
      <c r="A38" s="142"/>
      <c r="B38" s="142"/>
      <c r="C38" s="146"/>
      <c r="D38" s="203"/>
      <c r="E38" s="113" t="str">
        <f t="shared" si="5"/>
        <v xml:space="preserve"> </v>
      </c>
      <c r="F38" s="111"/>
      <c r="G38" s="107"/>
      <c r="H38" s="107"/>
      <c r="I38" s="107"/>
      <c r="J38" s="107"/>
      <c r="K38" s="107"/>
      <c r="L38" s="107"/>
      <c r="M38" s="107"/>
      <c r="N38" s="107"/>
      <c r="O38" s="107"/>
      <c r="P38" s="108"/>
      <c r="Q38" s="213">
        <f t="shared" si="1"/>
        <v>0</v>
      </c>
      <c r="R38" s="109"/>
      <c r="S38" s="140">
        <f t="shared" si="6"/>
        <v>0</v>
      </c>
      <c r="T38" s="124"/>
      <c r="U38" s="107"/>
      <c r="V38" s="107"/>
      <c r="W38" s="107"/>
      <c r="X38" s="107"/>
      <c r="Y38" s="107"/>
      <c r="Z38" s="107"/>
      <c r="AA38" s="107"/>
      <c r="AB38" s="107"/>
      <c r="AC38" s="107"/>
      <c r="AD38" s="108"/>
      <c r="AE38" s="113">
        <f t="shared" si="2"/>
        <v>0</v>
      </c>
      <c r="AF38" s="139">
        <f t="shared" si="7"/>
        <v>0</v>
      </c>
      <c r="AG38" s="109"/>
      <c r="AH38" s="192"/>
      <c r="AI38" s="140" t="str">
        <f t="shared" si="3"/>
        <v/>
      </c>
      <c r="AJ38" s="160" t="str">
        <f t="shared" si="0"/>
        <v xml:space="preserve"> </v>
      </c>
      <c r="AK38" s="161"/>
      <c r="AL38" s="162" t="str">
        <f t="shared" si="8"/>
        <v xml:space="preserve"> </v>
      </c>
      <c r="AM38" s="163"/>
      <c r="AN38" s="164"/>
      <c r="AO38" s="164"/>
      <c r="AP38" s="164"/>
      <c r="AQ38" s="164"/>
      <c r="AR38" s="164"/>
      <c r="AS38" s="164"/>
      <c r="AT38" s="165"/>
      <c r="AU38" s="257" t="str">
        <f t="shared" si="9"/>
        <v xml:space="preserve"> </v>
      </c>
      <c r="AV38" s="162" t="str">
        <f t="shared" si="10"/>
        <v xml:space="preserve"> </v>
      </c>
      <c r="AW38" s="163"/>
      <c r="AX38" s="164"/>
      <c r="AY38" s="164"/>
      <c r="AZ38" s="164"/>
      <c r="BA38" s="165"/>
      <c r="BB38" s="257" t="str">
        <f t="shared" si="11"/>
        <v xml:space="preserve"> </v>
      </c>
      <c r="BC38" s="162" t="str">
        <f t="shared" si="12"/>
        <v xml:space="preserve"> </v>
      </c>
      <c r="BD38" s="163"/>
      <c r="BE38" s="164"/>
      <c r="BF38" s="165"/>
      <c r="BG38" s="208" t="str">
        <f t="shared" si="13"/>
        <v xml:space="preserve"> </v>
      </c>
      <c r="BH38" s="163"/>
      <c r="BI38" s="164"/>
      <c r="BJ38" s="165"/>
      <c r="BK38" s="208" t="str">
        <f t="shared" si="14"/>
        <v xml:space="preserve"> </v>
      </c>
      <c r="BL38" s="163"/>
      <c r="BM38" s="164"/>
      <c r="BN38" s="165"/>
      <c r="BO38" s="211" t="str">
        <f t="shared" si="15"/>
        <v xml:space="preserve"> </v>
      </c>
      <c r="BP38" s="259" t="str">
        <f t="shared" si="4"/>
        <v xml:space="preserve"> </v>
      </c>
      <c r="BQ38" s="205" t="str">
        <f t="shared" si="16"/>
        <v xml:space="preserve"> </v>
      </c>
      <c r="BR38" s="167"/>
      <c r="BS38" s="167"/>
      <c r="BT38" s="169"/>
      <c r="BU38" s="167"/>
      <c r="BV38" s="167"/>
      <c r="BW38" s="167"/>
      <c r="BX38" s="169"/>
      <c r="BY38" s="167"/>
      <c r="BZ38" s="167"/>
      <c r="CA38" s="167"/>
      <c r="CB38" s="169"/>
      <c r="CC38" s="170"/>
    </row>
    <row r="39" spans="1:81" ht="16.5" customHeight="1" x14ac:dyDescent="0.25">
      <c r="A39" s="142"/>
      <c r="B39" s="142"/>
      <c r="C39" s="146"/>
      <c r="D39" s="203"/>
      <c r="E39" s="113" t="str">
        <f t="shared" si="5"/>
        <v xml:space="preserve"> </v>
      </c>
      <c r="F39" s="111"/>
      <c r="G39" s="107"/>
      <c r="H39" s="107"/>
      <c r="I39" s="107"/>
      <c r="J39" s="107"/>
      <c r="K39" s="107"/>
      <c r="L39" s="107"/>
      <c r="M39" s="107"/>
      <c r="N39" s="107"/>
      <c r="O39" s="107"/>
      <c r="P39" s="108"/>
      <c r="Q39" s="213">
        <f t="shared" si="1"/>
        <v>0</v>
      </c>
      <c r="R39" s="109"/>
      <c r="S39" s="140">
        <f t="shared" si="6"/>
        <v>0</v>
      </c>
      <c r="T39" s="124"/>
      <c r="U39" s="107"/>
      <c r="V39" s="107"/>
      <c r="W39" s="107"/>
      <c r="X39" s="107"/>
      <c r="Y39" s="107"/>
      <c r="Z39" s="107"/>
      <c r="AA39" s="107"/>
      <c r="AB39" s="107"/>
      <c r="AC39" s="107"/>
      <c r="AD39" s="108"/>
      <c r="AE39" s="113">
        <f t="shared" si="2"/>
        <v>0</v>
      </c>
      <c r="AF39" s="139">
        <f t="shared" si="7"/>
        <v>0</v>
      </c>
      <c r="AG39" s="109"/>
      <c r="AH39" s="192"/>
      <c r="AI39" s="140" t="str">
        <f t="shared" si="3"/>
        <v/>
      </c>
      <c r="AJ39" s="160" t="str">
        <f t="shared" si="0"/>
        <v xml:space="preserve"> </v>
      </c>
      <c r="AK39" s="161"/>
      <c r="AL39" s="162" t="str">
        <f t="shared" si="8"/>
        <v xml:space="preserve"> </v>
      </c>
      <c r="AM39" s="163"/>
      <c r="AN39" s="164"/>
      <c r="AO39" s="164"/>
      <c r="AP39" s="164"/>
      <c r="AQ39" s="164"/>
      <c r="AR39" s="164"/>
      <c r="AS39" s="164"/>
      <c r="AT39" s="165"/>
      <c r="AU39" s="257" t="str">
        <f t="shared" si="9"/>
        <v xml:space="preserve"> </v>
      </c>
      <c r="AV39" s="162" t="str">
        <f t="shared" si="10"/>
        <v xml:space="preserve"> </v>
      </c>
      <c r="AW39" s="163"/>
      <c r="AX39" s="164"/>
      <c r="AY39" s="164"/>
      <c r="AZ39" s="164"/>
      <c r="BA39" s="165"/>
      <c r="BB39" s="257" t="str">
        <f t="shared" si="11"/>
        <v xml:space="preserve"> </v>
      </c>
      <c r="BC39" s="162" t="str">
        <f t="shared" si="12"/>
        <v xml:space="preserve"> </v>
      </c>
      <c r="BD39" s="163"/>
      <c r="BE39" s="164"/>
      <c r="BF39" s="165"/>
      <c r="BG39" s="208" t="str">
        <f t="shared" si="13"/>
        <v xml:space="preserve"> </v>
      </c>
      <c r="BH39" s="163"/>
      <c r="BI39" s="164"/>
      <c r="BJ39" s="165"/>
      <c r="BK39" s="208" t="str">
        <f t="shared" si="14"/>
        <v xml:space="preserve"> </v>
      </c>
      <c r="BL39" s="163"/>
      <c r="BM39" s="164"/>
      <c r="BN39" s="165"/>
      <c r="BO39" s="211" t="str">
        <f t="shared" si="15"/>
        <v xml:space="preserve"> </v>
      </c>
      <c r="BP39" s="259" t="str">
        <f t="shared" si="4"/>
        <v xml:space="preserve"> </v>
      </c>
      <c r="BQ39" s="205" t="str">
        <f t="shared" si="16"/>
        <v xml:space="preserve"> </v>
      </c>
      <c r="BR39" s="167"/>
      <c r="BS39" s="167"/>
      <c r="BT39" s="169"/>
      <c r="BU39" s="167"/>
      <c r="BV39" s="167"/>
      <c r="BW39" s="167"/>
      <c r="BX39" s="169"/>
      <c r="BY39" s="167"/>
      <c r="BZ39" s="167"/>
      <c r="CA39" s="167"/>
      <c r="CB39" s="169"/>
      <c r="CC39" s="170"/>
    </row>
    <row r="40" spans="1:81" ht="16.5" customHeight="1" x14ac:dyDescent="0.25">
      <c r="A40" s="142"/>
      <c r="B40" s="142"/>
      <c r="C40" s="146"/>
      <c r="D40" s="203"/>
      <c r="E40" s="113" t="str">
        <f t="shared" si="5"/>
        <v xml:space="preserve"> </v>
      </c>
      <c r="F40" s="111"/>
      <c r="G40" s="107"/>
      <c r="H40" s="107"/>
      <c r="I40" s="107"/>
      <c r="J40" s="107"/>
      <c r="K40" s="107"/>
      <c r="L40" s="107"/>
      <c r="M40" s="107"/>
      <c r="N40" s="107"/>
      <c r="O40" s="107"/>
      <c r="P40" s="108"/>
      <c r="Q40" s="213">
        <f t="shared" si="1"/>
        <v>0</v>
      </c>
      <c r="R40" s="109"/>
      <c r="S40" s="140">
        <f t="shared" si="6"/>
        <v>0</v>
      </c>
      <c r="T40" s="124"/>
      <c r="U40" s="107"/>
      <c r="V40" s="107"/>
      <c r="W40" s="107"/>
      <c r="X40" s="107"/>
      <c r="Y40" s="107"/>
      <c r="Z40" s="107"/>
      <c r="AA40" s="107"/>
      <c r="AB40" s="107"/>
      <c r="AC40" s="107"/>
      <c r="AD40" s="108"/>
      <c r="AE40" s="113">
        <f t="shared" si="2"/>
        <v>0</v>
      </c>
      <c r="AF40" s="139">
        <f t="shared" si="7"/>
        <v>0</v>
      </c>
      <c r="AG40" s="109"/>
      <c r="AH40" s="192"/>
      <c r="AI40" s="140" t="str">
        <f t="shared" si="3"/>
        <v/>
      </c>
      <c r="AJ40" s="160" t="str">
        <f t="shared" si="0"/>
        <v xml:space="preserve"> </v>
      </c>
      <c r="AK40" s="161"/>
      <c r="AL40" s="162" t="str">
        <f t="shared" si="8"/>
        <v xml:space="preserve"> </v>
      </c>
      <c r="AM40" s="163"/>
      <c r="AN40" s="164"/>
      <c r="AO40" s="164"/>
      <c r="AP40" s="164"/>
      <c r="AQ40" s="164"/>
      <c r="AR40" s="164"/>
      <c r="AS40" s="164"/>
      <c r="AT40" s="165"/>
      <c r="AU40" s="257" t="str">
        <f t="shared" si="9"/>
        <v xml:space="preserve"> </v>
      </c>
      <c r="AV40" s="162" t="str">
        <f t="shared" si="10"/>
        <v xml:space="preserve"> </v>
      </c>
      <c r="AW40" s="163"/>
      <c r="AX40" s="164"/>
      <c r="AY40" s="164"/>
      <c r="AZ40" s="164"/>
      <c r="BA40" s="165"/>
      <c r="BB40" s="257" t="str">
        <f t="shared" si="11"/>
        <v xml:space="preserve"> </v>
      </c>
      <c r="BC40" s="162" t="str">
        <f t="shared" si="12"/>
        <v xml:space="preserve"> </v>
      </c>
      <c r="BD40" s="163"/>
      <c r="BE40" s="164"/>
      <c r="BF40" s="165"/>
      <c r="BG40" s="208" t="str">
        <f t="shared" si="13"/>
        <v xml:space="preserve"> </v>
      </c>
      <c r="BH40" s="163"/>
      <c r="BI40" s="164"/>
      <c r="BJ40" s="165"/>
      <c r="BK40" s="208" t="str">
        <f t="shared" si="14"/>
        <v xml:space="preserve"> </v>
      </c>
      <c r="BL40" s="163"/>
      <c r="BM40" s="164"/>
      <c r="BN40" s="165"/>
      <c r="BO40" s="211" t="str">
        <f t="shared" si="15"/>
        <v xml:space="preserve"> </v>
      </c>
      <c r="BP40" s="259" t="str">
        <f t="shared" si="4"/>
        <v xml:space="preserve"> </v>
      </c>
      <c r="BQ40" s="205" t="str">
        <f t="shared" si="16"/>
        <v xml:space="preserve"> </v>
      </c>
      <c r="BR40" s="167"/>
      <c r="BS40" s="167"/>
      <c r="BT40" s="169"/>
      <c r="BU40" s="167"/>
      <c r="BV40" s="167"/>
      <c r="BW40" s="167"/>
      <c r="BX40" s="169"/>
      <c r="BY40" s="167"/>
      <c r="BZ40" s="167"/>
      <c r="CA40" s="167"/>
      <c r="CB40" s="169"/>
      <c r="CC40" s="170"/>
    </row>
    <row r="41" spans="1:81" ht="16.5" customHeight="1" x14ac:dyDescent="0.25">
      <c r="A41" s="142"/>
      <c r="B41" s="142"/>
      <c r="C41" s="146"/>
      <c r="D41" s="203"/>
      <c r="E41" s="113" t="str">
        <f t="shared" si="5"/>
        <v xml:space="preserve"> </v>
      </c>
      <c r="F41" s="111"/>
      <c r="G41" s="107"/>
      <c r="H41" s="107"/>
      <c r="I41" s="107"/>
      <c r="J41" s="107"/>
      <c r="K41" s="107"/>
      <c r="L41" s="107"/>
      <c r="M41" s="107"/>
      <c r="N41" s="107"/>
      <c r="O41" s="107"/>
      <c r="P41" s="108"/>
      <c r="Q41" s="213">
        <f t="shared" si="1"/>
        <v>0</v>
      </c>
      <c r="R41" s="109"/>
      <c r="S41" s="140">
        <f t="shared" si="6"/>
        <v>0</v>
      </c>
      <c r="T41" s="124"/>
      <c r="U41" s="107"/>
      <c r="V41" s="107"/>
      <c r="W41" s="107"/>
      <c r="X41" s="107"/>
      <c r="Y41" s="107"/>
      <c r="Z41" s="107"/>
      <c r="AA41" s="107"/>
      <c r="AB41" s="107"/>
      <c r="AC41" s="107"/>
      <c r="AD41" s="108"/>
      <c r="AE41" s="113">
        <f t="shared" si="2"/>
        <v>0</v>
      </c>
      <c r="AF41" s="139">
        <f t="shared" si="7"/>
        <v>0</v>
      </c>
      <c r="AG41" s="109"/>
      <c r="AH41" s="192"/>
      <c r="AI41" s="140" t="str">
        <f t="shared" si="3"/>
        <v/>
      </c>
      <c r="AJ41" s="160" t="str">
        <f t="shared" si="0"/>
        <v xml:space="preserve"> </v>
      </c>
      <c r="AK41" s="161"/>
      <c r="AL41" s="162" t="str">
        <f t="shared" si="8"/>
        <v xml:space="preserve"> </v>
      </c>
      <c r="AM41" s="163"/>
      <c r="AN41" s="164"/>
      <c r="AO41" s="164"/>
      <c r="AP41" s="164"/>
      <c r="AQ41" s="164"/>
      <c r="AR41" s="164"/>
      <c r="AS41" s="164"/>
      <c r="AT41" s="165"/>
      <c r="AU41" s="257" t="str">
        <f t="shared" si="9"/>
        <v xml:space="preserve"> </v>
      </c>
      <c r="AV41" s="162" t="str">
        <f t="shared" si="10"/>
        <v xml:space="preserve"> </v>
      </c>
      <c r="AW41" s="163"/>
      <c r="AX41" s="164"/>
      <c r="AY41" s="164"/>
      <c r="AZ41" s="164"/>
      <c r="BA41" s="165"/>
      <c r="BB41" s="257" t="str">
        <f t="shared" si="11"/>
        <v xml:space="preserve"> </v>
      </c>
      <c r="BC41" s="162" t="str">
        <f t="shared" si="12"/>
        <v xml:space="preserve"> </v>
      </c>
      <c r="BD41" s="163"/>
      <c r="BE41" s="164"/>
      <c r="BF41" s="165"/>
      <c r="BG41" s="208" t="str">
        <f t="shared" si="13"/>
        <v xml:space="preserve"> </v>
      </c>
      <c r="BH41" s="163"/>
      <c r="BI41" s="164"/>
      <c r="BJ41" s="165"/>
      <c r="BK41" s="208" t="str">
        <f t="shared" si="14"/>
        <v xml:space="preserve"> </v>
      </c>
      <c r="BL41" s="163"/>
      <c r="BM41" s="164"/>
      <c r="BN41" s="165"/>
      <c r="BO41" s="211" t="str">
        <f t="shared" si="15"/>
        <v xml:space="preserve"> </v>
      </c>
      <c r="BP41" s="259" t="str">
        <f t="shared" si="4"/>
        <v xml:space="preserve"> </v>
      </c>
      <c r="BQ41" s="205" t="str">
        <f t="shared" si="16"/>
        <v xml:space="preserve"> </v>
      </c>
      <c r="BR41" s="167"/>
      <c r="BS41" s="167"/>
      <c r="BT41" s="169"/>
      <c r="BU41" s="167"/>
      <c r="BV41" s="167"/>
      <c r="BW41" s="167"/>
      <c r="BX41" s="169"/>
      <c r="BY41" s="167"/>
      <c r="BZ41" s="167"/>
      <c r="CA41" s="167"/>
      <c r="CB41" s="169"/>
      <c r="CC41" s="170"/>
    </row>
    <row r="42" spans="1:81" ht="16.5" customHeight="1" x14ac:dyDescent="0.25">
      <c r="A42" s="142"/>
      <c r="B42" s="142"/>
      <c r="C42" s="146"/>
      <c r="D42" s="203"/>
      <c r="E42" s="113" t="str">
        <f t="shared" si="5"/>
        <v xml:space="preserve"> </v>
      </c>
      <c r="F42" s="111"/>
      <c r="G42" s="107"/>
      <c r="H42" s="107"/>
      <c r="I42" s="107"/>
      <c r="J42" s="107"/>
      <c r="K42" s="107"/>
      <c r="L42" s="107"/>
      <c r="M42" s="107"/>
      <c r="N42" s="107"/>
      <c r="O42" s="107"/>
      <c r="P42" s="108"/>
      <c r="Q42" s="213">
        <f t="shared" si="1"/>
        <v>0</v>
      </c>
      <c r="R42" s="109"/>
      <c r="S42" s="140">
        <f t="shared" si="6"/>
        <v>0</v>
      </c>
      <c r="T42" s="124"/>
      <c r="U42" s="107"/>
      <c r="V42" s="107"/>
      <c r="W42" s="107"/>
      <c r="X42" s="107"/>
      <c r="Y42" s="107"/>
      <c r="Z42" s="107"/>
      <c r="AA42" s="107"/>
      <c r="AB42" s="107"/>
      <c r="AC42" s="107"/>
      <c r="AD42" s="108"/>
      <c r="AE42" s="113">
        <f t="shared" si="2"/>
        <v>0</v>
      </c>
      <c r="AF42" s="139">
        <f t="shared" si="7"/>
        <v>0</v>
      </c>
      <c r="AG42" s="109"/>
      <c r="AH42" s="192"/>
      <c r="AI42" s="140" t="str">
        <f t="shared" si="3"/>
        <v/>
      </c>
      <c r="AJ42" s="160" t="str">
        <f t="shared" si="0"/>
        <v xml:space="preserve"> </v>
      </c>
      <c r="AK42" s="161"/>
      <c r="AL42" s="162" t="str">
        <f t="shared" si="8"/>
        <v xml:space="preserve"> </v>
      </c>
      <c r="AM42" s="163"/>
      <c r="AN42" s="164"/>
      <c r="AO42" s="164"/>
      <c r="AP42" s="164"/>
      <c r="AQ42" s="164"/>
      <c r="AR42" s="164"/>
      <c r="AS42" s="164"/>
      <c r="AT42" s="165"/>
      <c r="AU42" s="257" t="str">
        <f t="shared" si="9"/>
        <v xml:space="preserve"> </v>
      </c>
      <c r="AV42" s="162" t="str">
        <f t="shared" si="10"/>
        <v xml:space="preserve"> </v>
      </c>
      <c r="AW42" s="163"/>
      <c r="AX42" s="164"/>
      <c r="AY42" s="164"/>
      <c r="AZ42" s="164"/>
      <c r="BA42" s="165"/>
      <c r="BB42" s="257" t="str">
        <f t="shared" si="11"/>
        <v xml:space="preserve"> </v>
      </c>
      <c r="BC42" s="162" t="str">
        <f t="shared" si="12"/>
        <v xml:space="preserve"> </v>
      </c>
      <c r="BD42" s="163"/>
      <c r="BE42" s="164"/>
      <c r="BF42" s="165"/>
      <c r="BG42" s="208" t="str">
        <f t="shared" si="13"/>
        <v xml:space="preserve"> </v>
      </c>
      <c r="BH42" s="163"/>
      <c r="BI42" s="164"/>
      <c r="BJ42" s="165"/>
      <c r="BK42" s="208" t="str">
        <f t="shared" si="14"/>
        <v xml:space="preserve"> </v>
      </c>
      <c r="BL42" s="163"/>
      <c r="BM42" s="164"/>
      <c r="BN42" s="165"/>
      <c r="BO42" s="211" t="str">
        <f t="shared" si="15"/>
        <v xml:space="preserve"> </v>
      </c>
      <c r="BP42" s="259" t="str">
        <f t="shared" si="4"/>
        <v xml:space="preserve"> </v>
      </c>
      <c r="BQ42" s="205" t="str">
        <f t="shared" si="16"/>
        <v xml:space="preserve"> </v>
      </c>
      <c r="BR42" s="167"/>
      <c r="BS42" s="167"/>
      <c r="BT42" s="169"/>
      <c r="BU42" s="167"/>
      <c r="BV42" s="167"/>
      <c r="BW42" s="167"/>
      <c r="BX42" s="169"/>
      <c r="BY42" s="167"/>
      <c r="BZ42" s="167"/>
      <c r="CA42" s="167"/>
      <c r="CB42" s="169"/>
      <c r="CC42" s="170"/>
    </row>
    <row r="43" spans="1:81" ht="16.5" customHeight="1" x14ac:dyDescent="0.25">
      <c r="A43" s="142"/>
      <c r="B43" s="142"/>
      <c r="C43" s="146"/>
      <c r="D43" s="203"/>
      <c r="E43" s="113" t="str">
        <f t="shared" si="5"/>
        <v xml:space="preserve"> </v>
      </c>
      <c r="F43" s="111"/>
      <c r="G43" s="107"/>
      <c r="H43" s="107"/>
      <c r="I43" s="107"/>
      <c r="J43" s="107"/>
      <c r="K43" s="107"/>
      <c r="L43" s="107"/>
      <c r="M43" s="107"/>
      <c r="N43" s="107"/>
      <c r="O43" s="107"/>
      <c r="P43" s="108"/>
      <c r="Q43" s="213">
        <f t="shared" si="1"/>
        <v>0</v>
      </c>
      <c r="R43" s="109"/>
      <c r="S43" s="140">
        <f t="shared" si="6"/>
        <v>0</v>
      </c>
      <c r="T43" s="124"/>
      <c r="U43" s="107"/>
      <c r="V43" s="107"/>
      <c r="W43" s="107"/>
      <c r="X43" s="107"/>
      <c r="Y43" s="107"/>
      <c r="Z43" s="107"/>
      <c r="AA43" s="107"/>
      <c r="AB43" s="107"/>
      <c r="AC43" s="107"/>
      <c r="AD43" s="108"/>
      <c r="AE43" s="113">
        <f t="shared" si="2"/>
        <v>0</v>
      </c>
      <c r="AF43" s="139">
        <f t="shared" si="7"/>
        <v>0</v>
      </c>
      <c r="AG43" s="109"/>
      <c r="AH43" s="192"/>
      <c r="AI43" s="140" t="str">
        <f t="shared" si="3"/>
        <v/>
      </c>
      <c r="AJ43" s="160" t="str">
        <f t="shared" si="0"/>
        <v xml:space="preserve"> </v>
      </c>
      <c r="AK43" s="161"/>
      <c r="AL43" s="162" t="str">
        <f t="shared" si="8"/>
        <v xml:space="preserve"> </v>
      </c>
      <c r="AM43" s="163"/>
      <c r="AN43" s="164"/>
      <c r="AO43" s="164"/>
      <c r="AP43" s="164"/>
      <c r="AQ43" s="164"/>
      <c r="AR43" s="164"/>
      <c r="AS43" s="164"/>
      <c r="AT43" s="165"/>
      <c r="AU43" s="257" t="str">
        <f t="shared" si="9"/>
        <v xml:space="preserve"> </v>
      </c>
      <c r="AV43" s="162" t="str">
        <f t="shared" si="10"/>
        <v xml:space="preserve"> </v>
      </c>
      <c r="AW43" s="163"/>
      <c r="AX43" s="164"/>
      <c r="AY43" s="164"/>
      <c r="AZ43" s="164"/>
      <c r="BA43" s="165"/>
      <c r="BB43" s="257" t="str">
        <f t="shared" si="11"/>
        <v xml:space="preserve"> </v>
      </c>
      <c r="BC43" s="162" t="str">
        <f t="shared" si="12"/>
        <v xml:space="preserve"> </v>
      </c>
      <c r="BD43" s="163"/>
      <c r="BE43" s="164"/>
      <c r="BF43" s="165"/>
      <c r="BG43" s="208" t="str">
        <f t="shared" si="13"/>
        <v xml:space="preserve"> </v>
      </c>
      <c r="BH43" s="163"/>
      <c r="BI43" s="164"/>
      <c r="BJ43" s="165"/>
      <c r="BK43" s="208" t="str">
        <f t="shared" si="14"/>
        <v xml:space="preserve"> </v>
      </c>
      <c r="BL43" s="163"/>
      <c r="BM43" s="164"/>
      <c r="BN43" s="165"/>
      <c r="BO43" s="211" t="str">
        <f t="shared" si="15"/>
        <v xml:space="preserve"> </v>
      </c>
      <c r="BP43" s="259" t="str">
        <f t="shared" si="4"/>
        <v xml:space="preserve"> </v>
      </c>
      <c r="BQ43" s="205" t="str">
        <f t="shared" si="16"/>
        <v xml:space="preserve"> </v>
      </c>
      <c r="BR43" s="167"/>
      <c r="BS43" s="167"/>
      <c r="BT43" s="169"/>
      <c r="BU43" s="167"/>
      <c r="BV43" s="167"/>
      <c r="BW43" s="167"/>
      <c r="BX43" s="169"/>
      <c r="BY43" s="167"/>
      <c r="BZ43" s="167"/>
      <c r="CA43" s="167"/>
      <c r="CB43" s="169"/>
      <c r="CC43" s="170"/>
    </row>
    <row r="44" spans="1:81" ht="16.5" customHeight="1" x14ac:dyDescent="0.25">
      <c r="A44" s="142"/>
      <c r="B44" s="142"/>
      <c r="C44" s="146"/>
      <c r="D44" s="203"/>
      <c r="E44" s="113" t="str">
        <f t="shared" si="5"/>
        <v xml:space="preserve"> </v>
      </c>
      <c r="F44" s="111"/>
      <c r="G44" s="107"/>
      <c r="H44" s="107"/>
      <c r="I44" s="107"/>
      <c r="J44" s="107"/>
      <c r="K44" s="107"/>
      <c r="L44" s="107"/>
      <c r="M44" s="107"/>
      <c r="N44" s="107"/>
      <c r="O44" s="107"/>
      <c r="P44" s="108"/>
      <c r="Q44" s="213">
        <f t="shared" si="1"/>
        <v>0</v>
      </c>
      <c r="R44" s="109"/>
      <c r="S44" s="140">
        <f t="shared" si="6"/>
        <v>0</v>
      </c>
      <c r="T44" s="124"/>
      <c r="U44" s="107"/>
      <c r="V44" s="107"/>
      <c r="W44" s="107"/>
      <c r="X44" s="107"/>
      <c r="Y44" s="107"/>
      <c r="Z44" s="107"/>
      <c r="AA44" s="107"/>
      <c r="AB44" s="107"/>
      <c r="AC44" s="107"/>
      <c r="AD44" s="108"/>
      <c r="AE44" s="113">
        <f t="shared" si="2"/>
        <v>0</v>
      </c>
      <c r="AF44" s="139">
        <f t="shared" si="7"/>
        <v>0</v>
      </c>
      <c r="AG44" s="109"/>
      <c r="AH44" s="192"/>
      <c r="AI44" s="140" t="str">
        <f t="shared" si="3"/>
        <v/>
      </c>
      <c r="AJ44" s="160" t="str">
        <f t="shared" si="0"/>
        <v xml:space="preserve"> </v>
      </c>
      <c r="AK44" s="161"/>
      <c r="AL44" s="162" t="str">
        <f t="shared" si="8"/>
        <v xml:space="preserve"> </v>
      </c>
      <c r="AM44" s="163"/>
      <c r="AN44" s="164"/>
      <c r="AO44" s="164"/>
      <c r="AP44" s="164"/>
      <c r="AQ44" s="164"/>
      <c r="AR44" s="164"/>
      <c r="AS44" s="164"/>
      <c r="AT44" s="165"/>
      <c r="AU44" s="257" t="str">
        <f t="shared" si="9"/>
        <v xml:space="preserve"> </v>
      </c>
      <c r="AV44" s="162" t="str">
        <f t="shared" si="10"/>
        <v xml:space="preserve"> </v>
      </c>
      <c r="AW44" s="163"/>
      <c r="AX44" s="164"/>
      <c r="AY44" s="164"/>
      <c r="AZ44" s="164"/>
      <c r="BA44" s="165"/>
      <c r="BB44" s="257" t="str">
        <f t="shared" si="11"/>
        <v xml:space="preserve"> </v>
      </c>
      <c r="BC44" s="162" t="str">
        <f t="shared" si="12"/>
        <v xml:space="preserve"> </v>
      </c>
      <c r="BD44" s="163"/>
      <c r="BE44" s="164"/>
      <c r="BF44" s="165"/>
      <c r="BG44" s="208" t="str">
        <f t="shared" si="13"/>
        <v xml:space="preserve"> </v>
      </c>
      <c r="BH44" s="163"/>
      <c r="BI44" s="164"/>
      <c r="BJ44" s="165"/>
      <c r="BK44" s="208" t="str">
        <f t="shared" si="14"/>
        <v xml:space="preserve"> </v>
      </c>
      <c r="BL44" s="163"/>
      <c r="BM44" s="164"/>
      <c r="BN44" s="165"/>
      <c r="BO44" s="211" t="str">
        <f t="shared" si="15"/>
        <v xml:space="preserve"> </v>
      </c>
      <c r="BP44" s="259" t="str">
        <f t="shared" si="4"/>
        <v xml:space="preserve"> </v>
      </c>
      <c r="BQ44" s="205" t="str">
        <f t="shared" si="16"/>
        <v xml:space="preserve"> </v>
      </c>
      <c r="BR44" s="167"/>
      <c r="BS44" s="167"/>
      <c r="BT44" s="169"/>
      <c r="BU44" s="167"/>
      <c r="BV44" s="167"/>
      <c r="BW44" s="167"/>
      <c r="BX44" s="169"/>
      <c r="BY44" s="167"/>
      <c r="BZ44" s="167"/>
      <c r="CA44" s="167"/>
      <c r="CB44" s="169"/>
      <c r="CC44" s="170"/>
    </row>
    <row r="45" spans="1:81" ht="16.5" customHeight="1" x14ac:dyDescent="0.25">
      <c r="A45" s="142"/>
      <c r="B45" s="142"/>
      <c r="C45" s="146"/>
      <c r="D45" s="203"/>
      <c r="E45" s="113" t="str">
        <f t="shared" si="5"/>
        <v xml:space="preserve"> </v>
      </c>
      <c r="F45" s="111"/>
      <c r="G45" s="107"/>
      <c r="H45" s="107"/>
      <c r="I45" s="107"/>
      <c r="J45" s="107"/>
      <c r="K45" s="107"/>
      <c r="L45" s="107"/>
      <c r="M45" s="107"/>
      <c r="N45" s="107"/>
      <c r="O45" s="107"/>
      <c r="P45" s="108"/>
      <c r="Q45" s="213">
        <f t="shared" si="1"/>
        <v>0</v>
      </c>
      <c r="R45" s="109"/>
      <c r="S45" s="140">
        <f t="shared" si="6"/>
        <v>0</v>
      </c>
      <c r="T45" s="124"/>
      <c r="U45" s="107"/>
      <c r="V45" s="107"/>
      <c r="W45" s="107"/>
      <c r="X45" s="107"/>
      <c r="Y45" s="107"/>
      <c r="Z45" s="107"/>
      <c r="AA45" s="107"/>
      <c r="AB45" s="107"/>
      <c r="AC45" s="107"/>
      <c r="AD45" s="108"/>
      <c r="AE45" s="113">
        <f t="shared" si="2"/>
        <v>0</v>
      </c>
      <c r="AF45" s="139">
        <f t="shared" si="7"/>
        <v>0</v>
      </c>
      <c r="AG45" s="109"/>
      <c r="AH45" s="192"/>
      <c r="AI45" s="140" t="str">
        <f t="shared" si="3"/>
        <v/>
      </c>
      <c r="AJ45" s="160" t="str">
        <f t="shared" si="0"/>
        <v xml:space="preserve"> </v>
      </c>
      <c r="AK45" s="161"/>
      <c r="AL45" s="162" t="str">
        <f t="shared" si="8"/>
        <v xml:space="preserve"> </v>
      </c>
      <c r="AM45" s="163"/>
      <c r="AN45" s="164"/>
      <c r="AO45" s="164"/>
      <c r="AP45" s="164"/>
      <c r="AQ45" s="164"/>
      <c r="AR45" s="164"/>
      <c r="AS45" s="164"/>
      <c r="AT45" s="165"/>
      <c r="AU45" s="257" t="str">
        <f t="shared" si="9"/>
        <v xml:space="preserve"> </v>
      </c>
      <c r="AV45" s="162" t="str">
        <f t="shared" si="10"/>
        <v xml:space="preserve"> </v>
      </c>
      <c r="AW45" s="163"/>
      <c r="AX45" s="164"/>
      <c r="AY45" s="164"/>
      <c r="AZ45" s="164"/>
      <c r="BA45" s="165"/>
      <c r="BB45" s="257" t="str">
        <f t="shared" si="11"/>
        <v xml:space="preserve"> </v>
      </c>
      <c r="BC45" s="162" t="str">
        <f t="shared" si="12"/>
        <v xml:space="preserve"> </v>
      </c>
      <c r="BD45" s="163"/>
      <c r="BE45" s="164"/>
      <c r="BF45" s="165"/>
      <c r="BG45" s="208" t="str">
        <f t="shared" si="13"/>
        <v xml:space="preserve"> </v>
      </c>
      <c r="BH45" s="163"/>
      <c r="BI45" s="164"/>
      <c r="BJ45" s="165"/>
      <c r="BK45" s="208" t="str">
        <f t="shared" si="14"/>
        <v xml:space="preserve"> </v>
      </c>
      <c r="BL45" s="163"/>
      <c r="BM45" s="164"/>
      <c r="BN45" s="165"/>
      <c r="BO45" s="211" t="str">
        <f t="shared" si="15"/>
        <v xml:space="preserve"> </v>
      </c>
      <c r="BP45" s="259" t="str">
        <f t="shared" si="4"/>
        <v xml:space="preserve"> </v>
      </c>
      <c r="BQ45" s="205" t="str">
        <f t="shared" si="16"/>
        <v xml:space="preserve"> </v>
      </c>
      <c r="BR45" s="167"/>
      <c r="BS45" s="167"/>
      <c r="BT45" s="169"/>
      <c r="BU45" s="167"/>
      <c r="BV45" s="167"/>
      <c r="BW45" s="167"/>
      <c r="BX45" s="169"/>
      <c r="BY45" s="167"/>
      <c r="BZ45" s="167"/>
      <c r="CA45" s="161"/>
      <c r="CB45" s="169"/>
      <c r="CC45" s="170"/>
    </row>
    <row r="46" spans="1:81" ht="16.5" customHeight="1" x14ac:dyDescent="0.25">
      <c r="A46" s="142"/>
      <c r="B46" s="142"/>
      <c r="C46" s="146"/>
      <c r="D46" s="203"/>
      <c r="E46" s="113" t="str">
        <f t="shared" si="5"/>
        <v xml:space="preserve"> </v>
      </c>
      <c r="F46" s="111"/>
      <c r="G46" s="107"/>
      <c r="H46" s="107"/>
      <c r="I46" s="107"/>
      <c r="J46" s="107"/>
      <c r="K46" s="107"/>
      <c r="L46" s="107"/>
      <c r="M46" s="107"/>
      <c r="N46" s="107"/>
      <c r="O46" s="107"/>
      <c r="P46" s="108"/>
      <c r="Q46" s="213">
        <f t="shared" si="1"/>
        <v>0</v>
      </c>
      <c r="R46" s="109"/>
      <c r="S46" s="140">
        <f t="shared" si="6"/>
        <v>0</v>
      </c>
      <c r="T46" s="124"/>
      <c r="U46" s="107"/>
      <c r="V46" s="107"/>
      <c r="W46" s="107"/>
      <c r="X46" s="107"/>
      <c r="Y46" s="107"/>
      <c r="Z46" s="107"/>
      <c r="AA46" s="107"/>
      <c r="AB46" s="107"/>
      <c r="AC46" s="107"/>
      <c r="AD46" s="108"/>
      <c r="AE46" s="113">
        <f t="shared" si="2"/>
        <v>0</v>
      </c>
      <c r="AF46" s="139">
        <f t="shared" si="7"/>
        <v>0</v>
      </c>
      <c r="AG46" s="109"/>
      <c r="AH46" s="192"/>
      <c r="AI46" s="140" t="str">
        <f t="shared" si="3"/>
        <v/>
      </c>
      <c r="AJ46" s="160" t="str">
        <f t="shared" si="0"/>
        <v xml:space="preserve"> </v>
      </c>
      <c r="AK46" s="161"/>
      <c r="AL46" s="162" t="str">
        <f t="shared" si="8"/>
        <v xml:space="preserve"> </v>
      </c>
      <c r="AM46" s="163"/>
      <c r="AN46" s="164"/>
      <c r="AO46" s="164"/>
      <c r="AP46" s="164"/>
      <c r="AQ46" s="164"/>
      <c r="AR46" s="164"/>
      <c r="AS46" s="164"/>
      <c r="AT46" s="165"/>
      <c r="AU46" s="257" t="str">
        <f t="shared" si="9"/>
        <v xml:space="preserve"> </v>
      </c>
      <c r="AV46" s="162" t="str">
        <f t="shared" si="10"/>
        <v xml:space="preserve"> </v>
      </c>
      <c r="AW46" s="163"/>
      <c r="AX46" s="164"/>
      <c r="AY46" s="164"/>
      <c r="AZ46" s="164"/>
      <c r="BA46" s="165"/>
      <c r="BB46" s="257" t="str">
        <f t="shared" si="11"/>
        <v xml:space="preserve"> </v>
      </c>
      <c r="BC46" s="162" t="str">
        <f t="shared" si="12"/>
        <v xml:space="preserve"> </v>
      </c>
      <c r="BD46" s="163"/>
      <c r="BE46" s="164"/>
      <c r="BF46" s="165"/>
      <c r="BG46" s="208" t="str">
        <f t="shared" si="13"/>
        <v xml:space="preserve"> </v>
      </c>
      <c r="BH46" s="163"/>
      <c r="BI46" s="164"/>
      <c r="BJ46" s="165"/>
      <c r="BK46" s="208" t="str">
        <f t="shared" si="14"/>
        <v xml:space="preserve"> </v>
      </c>
      <c r="BL46" s="163"/>
      <c r="BM46" s="164"/>
      <c r="BN46" s="165"/>
      <c r="BO46" s="211" t="str">
        <f t="shared" si="15"/>
        <v xml:space="preserve"> </v>
      </c>
      <c r="BP46" s="259" t="str">
        <f t="shared" si="4"/>
        <v xml:space="preserve"> </v>
      </c>
      <c r="BQ46" s="205" t="str">
        <f t="shared" si="16"/>
        <v xml:space="preserve"> </v>
      </c>
      <c r="BR46" s="167"/>
      <c r="BS46" s="167"/>
      <c r="BT46" s="169"/>
      <c r="BU46" s="167"/>
      <c r="BV46" s="167"/>
      <c r="BW46" s="167"/>
      <c r="BX46" s="169"/>
      <c r="BY46" s="167"/>
      <c r="BZ46" s="174"/>
      <c r="CA46" s="174"/>
      <c r="CB46" s="175"/>
      <c r="CC46" s="176"/>
    </row>
    <row r="47" spans="1:81" ht="16.5" customHeight="1" x14ac:dyDescent="0.25">
      <c r="A47" s="142"/>
      <c r="B47" s="142"/>
      <c r="C47" s="146"/>
      <c r="D47" s="203"/>
      <c r="E47" s="113" t="str">
        <f t="shared" si="5"/>
        <v xml:space="preserve"> </v>
      </c>
      <c r="F47" s="111"/>
      <c r="G47" s="107"/>
      <c r="H47" s="107"/>
      <c r="I47" s="107"/>
      <c r="J47" s="107"/>
      <c r="K47" s="107"/>
      <c r="L47" s="107"/>
      <c r="M47" s="107"/>
      <c r="N47" s="107"/>
      <c r="O47" s="107"/>
      <c r="P47" s="108"/>
      <c r="Q47" s="213">
        <f t="shared" si="1"/>
        <v>0</v>
      </c>
      <c r="R47" s="109"/>
      <c r="S47" s="140">
        <f t="shared" si="6"/>
        <v>0</v>
      </c>
      <c r="T47" s="124"/>
      <c r="U47" s="107"/>
      <c r="V47" s="107"/>
      <c r="W47" s="107"/>
      <c r="X47" s="107"/>
      <c r="Y47" s="107"/>
      <c r="Z47" s="107"/>
      <c r="AA47" s="107"/>
      <c r="AB47" s="107"/>
      <c r="AC47" s="107"/>
      <c r="AD47" s="108"/>
      <c r="AE47" s="113">
        <f t="shared" si="2"/>
        <v>0</v>
      </c>
      <c r="AF47" s="139">
        <f t="shared" si="7"/>
        <v>0</v>
      </c>
      <c r="AG47" s="109"/>
      <c r="AH47" s="192"/>
      <c r="AI47" s="140" t="str">
        <f t="shared" si="3"/>
        <v/>
      </c>
      <c r="AJ47" s="160" t="str">
        <f t="shared" si="0"/>
        <v xml:space="preserve"> </v>
      </c>
      <c r="AK47" s="161"/>
      <c r="AL47" s="162" t="str">
        <f t="shared" si="8"/>
        <v xml:space="preserve"> </v>
      </c>
      <c r="AM47" s="163"/>
      <c r="AN47" s="164"/>
      <c r="AO47" s="164"/>
      <c r="AP47" s="164"/>
      <c r="AQ47" s="164"/>
      <c r="AR47" s="164"/>
      <c r="AS47" s="164"/>
      <c r="AT47" s="165"/>
      <c r="AU47" s="257" t="str">
        <f t="shared" si="9"/>
        <v xml:space="preserve"> </v>
      </c>
      <c r="AV47" s="162" t="str">
        <f t="shared" si="10"/>
        <v xml:space="preserve"> </v>
      </c>
      <c r="AW47" s="163"/>
      <c r="AX47" s="164"/>
      <c r="AY47" s="164"/>
      <c r="AZ47" s="164"/>
      <c r="BA47" s="165"/>
      <c r="BB47" s="257" t="str">
        <f t="shared" si="11"/>
        <v xml:space="preserve"> </v>
      </c>
      <c r="BC47" s="162" t="str">
        <f t="shared" si="12"/>
        <v xml:space="preserve"> </v>
      </c>
      <c r="BD47" s="163"/>
      <c r="BE47" s="164"/>
      <c r="BF47" s="165"/>
      <c r="BG47" s="208" t="str">
        <f t="shared" si="13"/>
        <v xml:space="preserve"> </v>
      </c>
      <c r="BH47" s="163"/>
      <c r="BI47" s="164"/>
      <c r="BJ47" s="165"/>
      <c r="BK47" s="208" t="str">
        <f t="shared" si="14"/>
        <v xml:space="preserve"> </v>
      </c>
      <c r="BL47" s="163"/>
      <c r="BM47" s="164"/>
      <c r="BN47" s="165"/>
      <c r="BO47" s="211" t="str">
        <f t="shared" si="15"/>
        <v xml:space="preserve"> </v>
      </c>
      <c r="BP47" s="259" t="str">
        <f t="shared" si="4"/>
        <v xml:space="preserve"> </v>
      </c>
      <c r="BQ47" s="205" t="str">
        <f t="shared" si="16"/>
        <v xml:space="preserve"> </v>
      </c>
      <c r="BR47" s="167"/>
      <c r="BS47" s="167"/>
      <c r="BT47" s="169"/>
      <c r="BU47" s="167"/>
      <c r="BV47" s="167"/>
      <c r="BW47" s="167"/>
      <c r="BX47" s="169"/>
      <c r="BY47" s="167"/>
      <c r="BZ47" s="174"/>
      <c r="CA47" s="174"/>
      <c r="CB47" s="175"/>
      <c r="CC47" s="176"/>
    </row>
    <row r="48" spans="1:81" ht="16.5" customHeight="1" x14ac:dyDescent="0.25">
      <c r="A48" s="142"/>
      <c r="B48" s="142"/>
      <c r="C48" s="146"/>
      <c r="D48" s="203"/>
      <c r="E48" s="113" t="str">
        <f t="shared" si="5"/>
        <v xml:space="preserve"> </v>
      </c>
      <c r="F48" s="111"/>
      <c r="G48" s="107"/>
      <c r="H48" s="107"/>
      <c r="I48" s="107"/>
      <c r="J48" s="107"/>
      <c r="K48" s="107"/>
      <c r="L48" s="107"/>
      <c r="M48" s="107"/>
      <c r="N48" s="107"/>
      <c r="O48" s="107"/>
      <c r="P48" s="108"/>
      <c r="Q48" s="213">
        <f t="shared" si="1"/>
        <v>0</v>
      </c>
      <c r="R48" s="109"/>
      <c r="S48" s="140">
        <f t="shared" si="6"/>
        <v>0</v>
      </c>
      <c r="T48" s="124"/>
      <c r="U48" s="107"/>
      <c r="V48" s="107"/>
      <c r="W48" s="107"/>
      <c r="X48" s="107"/>
      <c r="Y48" s="107"/>
      <c r="Z48" s="107"/>
      <c r="AA48" s="107"/>
      <c r="AB48" s="107"/>
      <c r="AC48" s="107"/>
      <c r="AD48" s="108"/>
      <c r="AE48" s="113">
        <f t="shared" si="2"/>
        <v>0</v>
      </c>
      <c r="AF48" s="139">
        <f t="shared" si="7"/>
        <v>0</v>
      </c>
      <c r="AG48" s="109"/>
      <c r="AH48" s="192"/>
      <c r="AI48" s="140" t="str">
        <f t="shared" si="3"/>
        <v/>
      </c>
      <c r="AJ48" s="160" t="str">
        <f t="shared" si="0"/>
        <v xml:space="preserve"> </v>
      </c>
      <c r="AK48" s="161"/>
      <c r="AL48" s="162" t="str">
        <f t="shared" si="8"/>
        <v xml:space="preserve"> </v>
      </c>
      <c r="AM48" s="163"/>
      <c r="AN48" s="164"/>
      <c r="AO48" s="164"/>
      <c r="AP48" s="164"/>
      <c r="AQ48" s="164"/>
      <c r="AR48" s="164"/>
      <c r="AS48" s="164"/>
      <c r="AT48" s="165"/>
      <c r="AU48" s="257" t="str">
        <f t="shared" si="9"/>
        <v xml:space="preserve"> </v>
      </c>
      <c r="AV48" s="162" t="str">
        <f t="shared" si="10"/>
        <v xml:space="preserve"> </v>
      </c>
      <c r="AW48" s="163"/>
      <c r="AX48" s="164"/>
      <c r="AY48" s="164"/>
      <c r="AZ48" s="164"/>
      <c r="BA48" s="165"/>
      <c r="BB48" s="257" t="str">
        <f t="shared" si="11"/>
        <v xml:space="preserve"> </v>
      </c>
      <c r="BC48" s="162" t="str">
        <f t="shared" si="12"/>
        <v xml:space="preserve"> </v>
      </c>
      <c r="BD48" s="163"/>
      <c r="BE48" s="164"/>
      <c r="BF48" s="165"/>
      <c r="BG48" s="208" t="str">
        <f t="shared" si="13"/>
        <v xml:space="preserve"> </v>
      </c>
      <c r="BH48" s="163"/>
      <c r="BI48" s="164"/>
      <c r="BJ48" s="165"/>
      <c r="BK48" s="208" t="str">
        <f t="shared" si="14"/>
        <v xml:space="preserve"> </v>
      </c>
      <c r="BL48" s="163"/>
      <c r="BM48" s="164"/>
      <c r="BN48" s="165"/>
      <c r="BO48" s="211" t="str">
        <f t="shared" si="15"/>
        <v xml:space="preserve"> </v>
      </c>
      <c r="BP48" s="259" t="str">
        <f t="shared" si="4"/>
        <v xml:space="preserve"> </v>
      </c>
      <c r="BQ48" s="205" t="str">
        <f t="shared" si="16"/>
        <v xml:space="preserve"> </v>
      </c>
      <c r="BR48" s="167"/>
      <c r="BS48" s="167"/>
      <c r="BT48" s="169"/>
      <c r="BU48" s="167"/>
      <c r="BV48" s="167"/>
      <c r="BW48" s="167"/>
      <c r="BX48" s="169"/>
      <c r="BY48" s="167"/>
      <c r="BZ48" s="174"/>
      <c r="CA48" s="174"/>
      <c r="CB48" s="175"/>
      <c r="CC48" s="176"/>
    </row>
    <row r="49" spans="1:81" ht="16.5" customHeight="1" x14ac:dyDescent="0.25">
      <c r="A49" s="142"/>
      <c r="B49" s="142"/>
      <c r="C49" s="146"/>
      <c r="D49" s="203"/>
      <c r="E49" s="113" t="str">
        <f t="shared" si="5"/>
        <v xml:space="preserve"> </v>
      </c>
      <c r="F49" s="111"/>
      <c r="G49" s="107"/>
      <c r="H49" s="107"/>
      <c r="I49" s="107"/>
      <c r="J49" s="107"/>
      <c r="K49" s="107"/>
      <c r="L49" s="107"/>
      <c r="M49" s="107"/>
      <c r="N49" s="107"/>
      <c r="O49" s="107"/>
      <c r="P49" s="108"/>
      <c r="Q49" s="213">
        <f t="shared" si="1"/>
        <v>0</v>
      </c>
      <c r="R49" s="109"/>
      <c r="S49" s="140">
        <f t="shared" si="6"/>
        <v>0</v>
      </c>
      <c r="T49" s="124"/>
      <c r="U49" s="107"/>
      <c r="V49" s="107"/>
      <c r="W49" s="107"/>
      <c r="X49" s="107"/>
      <c r="Y49" s="107"/>
      <c r="Z49" s="107"/>
      <c r="AA49" s="107"/>
      <c r="AB49" s="107"/>
      <c r="AC49" s="107"/>
      <c r="AD49" s="108"/>
      <c r="AE49" s="113">
        <f t="shared" si="2"/>
        <v>0</v>
      </c>
      <c r="AF49" s="139">
        <f t="shared" si="7"/>
        <v>0</v>
      </c>
      <c r="AG49" s="109"/>
      <c r="AH49" s="192"/>
      <c r="AI49" s="140" t="str">
        <f t="shared" si="3"/>
        <v/>
      </c>
      <c r="AJ49" s="160" t="str">
        <f t="shared" si="0"/>
        <v xml:space="preserve"> </v>
      </c>
      <c r="AK49" s="161"/>
      <c r="AL49" s="162" t="str">
        <f t="shared" si="8"/>
        <v xml:space="preserve"> </v>
      </c>
      <c r="AM49" s="163"/>
      <c r="AN49" s="164"/>
      <c r="AO49" s="164"/>
      <c r="AP49" s="164"/>
      <c r="AQ49" s="164"/>
      <c r="AR49" s="164"/>
      <c r="AS49" s="164"/>
      <c r="AT49" s="165"/>
      <c r="AU49" s="257" t="str">
        <f t="shared" si="9"/>
        <v xml:space="preserve"> </v>
      </c>
      <c r="AV49" s="162" t="str">
        <f t="shared" si="10"/>
        <v xml:space="preserve"> </v>
      </c>
      <c r="AW49" s="163"/>
      <c r="AX49" s="164"/>
      <c r="AY49" s="164"/>
      <c r="AZ49" s="164"/>
      <c r="BA49" s="165"/>
      <c r="BB49" s="257" t="str">
        <f t="shared" si="11"/>
        <v xml:space="preserve"> </v>
      </c>
      <c r="BC49" s="162" t="str">
        <f t="shared" si="12"/>
        <v xml:space="preserve"> </v>
      </c>
      <c r="BD49" s="163"/>
      <c r="BE49" s="164"/>
      <c r="BF49" s="165"/>
      <c r="BG49" s="208" t="str">
        <f t="shared" si="13"/>
        <v xml:space="preserve"> </v>
      </c>
      <c r="BH49" s="163"/>
      <c r="BI49" s="164"/>
      <c r="BJ49" s="165"/>
      <c r="BK49" s="208" t="str">
        <f t="shared" si="14"/>
        <v xml:space="preserve"> </v>
      </c>
      <c r="BL49" s="163"/>
      <c r="BM49" s="164"/>
      <c r="BN49" s="165"/>
      <c r="BO49" s="211" t="str">
        <f t="shared" si="15"/>
        <v xml:space="preserve"> </v>
      </c>
      <c r="BP49" s="259" t="str">
        <f t="shared" si="4"/>
        <v xml:space="preserve"> </v>
      </c>
      <c r="BQ49" s="205" t="str">
        <f t="shared" si="16"/>
        <v xml:space="preserve"> </v>
      </c>
      <c r="BR49" s="167"/>
      <c r="BS49" s="167"/>
      <c r="BT49" s="169"/>
      <c r="BU49" s="167"/>
      <c r="BV49" s="167"/>
      <c r="BW49" s="167"/>
      <c r="BX49" s="169"/>
      <c r="BY49" s="167"/>
      <c r="BZ49" s="174"/>
      <c r="CA49" s="174"/>
      <c r="CB49" s="175"/>
      <c r="CC49" s="176"/>
    </row>
    <row r="50" spans="1:81" ht="16.5" customHeight="1" x14ac:dyDescent="0.25">
      <c r="A50" s="142"/>
      <c r="B50" s="142"/>
      <c r="C50" s="146"/>
      <c r="D50" s="203"/>
      <c r="E50" s="113" t="str">
        <f t="shared" si="5"/>
        <v xml:space="preserve"> </v>
      </c>
      <c r="F50" s="111"/>
      <c r="G50" s="107"/>
      <c r="H50" s="107"/>
      <c r="I50" s="107"/>
      <c r="J50" s="107"/>
      <c r="K50" s="107"/>
      <c r="L50" s="107"/>
      <c r="M50" s="107"/>
      <c r="N50" s="107"/>
      <c r="O50" s="107"/>
      <c r="P50" s="108"/>
      <c r="Q50" s="213">
        <f t="shared" si="1"/>
        <v>0</v>
      </c>
      <c r="R50" s="109"/>
      <c r="S50" s="140">
        <f t="shared" si="6"/>
        <v>0</v>
      </c>
      <c r="T50" s="124"/>
      <c r="U50" s="107"/>
      <c r="V50" s="107"/>
      <c r="W50" s="107"/>
      <c r="X50" s="107"/>
      <c r="Y50" s="107"/>
      <c r="Z50" s="107"/>
      <c r="AA50" s="107"/>
      <c r="AB50" s="107"/>
      <c r="AC50" s="107"/>
      <c r="AD50" s="108"/>
      <c r="AE50" s="113">
        <f t="shared" si="2"/>
        <v>0</v>
      </c>
      <c r="AF50" s="139">
        <f t="shared" si="7"/>
        <v>0</v>
      </c>
      <c r="AG50" s="109"/>
      <c r="AH50" s="192"/>
      <c r="AI50" s="140" t="str">
        <f t="shared" si="3"/>
        <v/>
      </c>
      <c r="AJ50" s="160" t="str">
        <f t="shared" si="0"/>
        <v xml:space="preserve"> </v>
      </c>
      <c r="AK50" s="161"/>
      <c r="AL50" s="162" t="str">
        <f t="shared" si="8"/>
        <v xml:space="preserve"> </v>
      </c>
      <c r="AM50" s="163"/>
      <c r="AN50" s="164"/>
      <c r="AO50" s="164"/>
      <c r="AP50" s="164"/>
      <c r="AQ50" s="164"/>
      <c r="AR50" s="164"/>
      <c r="AS50" s="164"/>
      <c r="AT50" s="165"/>
      <c r="AU50" s="257" t="str">
        <f t="shared" si="9"/>
        <v xml:space="preserve"> </v>
      </c>
      <c r="AV50" s="162" t="str">
        <f t="shared" si="10"/>
        <v xml:space="preserve"> </v>
      </c>
      <c r="AW50" s="163"/>
      <c r="AX50" s="164"/>
      <c r="AY50" s="164"/>
      <c r="AZ50" s="164"/>
      <c r="BA50" s="165"/>
      <c r="BB50" s="257" t="str">
        <f t="shared" si="11"/>
        <v xml:space="preserve"> </v>
      </c>
      <c r="BC50" s="162" t="str">
        <f t="shared" si="12"/>
        <v xml:space="preserve"> </v>
      </c>
      <c r="BD50" s="163"/>
      <c r="BE50" s="164"/>
      <c r="BF50" s="165"/>
      <c r="BG50" s="208" t="str">
        <f t="shared" si="13"/>
        <v xml:space="preserve"> </v>
      </c>
      <c r="BH50" s="163"/>
      <c r="BI50" s="164"/>
      <c r="BJ50" s="165"/>
      <c r="BK50" s="208" t="str">
        <f t="shared" si="14"/>
        <v xml:space="preserve"> </v>
      </c>
      <c r="BL50" s="163"/>
      <c r="BM50" s="164"/>
      <c r="BN50" s="165"/>
      <c r="BO50" s="211" t="str">
        <f t="shared" si="15"/>
        <v xml:space="preserve"> </v>
      </c>
      <c r="BP50" s="259" t="str">
        <f t="shared" si="4"/>
        <v xml:space="preserve"> </v>
      </c>
      <c r="BQ50" s="205" t="str">
        <f t="shared" si="16"/>
        <v xml:space="preserve"> </v>
      </c>
      <c r="BR50" s="167"/>
      <c r="BS50" s="167"/>
      <c r="BT50" s="169"/>
      <c r="BU50" s="167"/>
      <c r="BV50" s="167"/>
      <c r="BW50" s="167"/>
      <c r="BX50" s="169"/>
      <c r="BY50" s="167"/>
      <c r="BZ50" s="174"/>
      <c r="CA50" s="174"/>
      <c r="CB50" s="172" t="s">
        <v>91</v>
      </c>
      <c r="CC50" s="173">
        <f>AE6</f>
        <v>0</v>
      </c>
    </row>
    <row r="51" spans="1:81" ht="16.5" customHeight="1" x14ac:dyDescent="0.25">
      <c r="A51" s="142"/>
      <c r="B51" s="142"/>
      <c r="C51" s="146"/>
      <c r="D51" s="203"/>
      <c r="E51" s="113" t="str">
        <f t="shared" si="5"/>
        <v xml:space="preserve"> </v>
      </c>
      <c r="F51" s="111"/>
      <c r="G51" s="107"/>
      <c r="H51" s="107"/>
      <c r="I51" s="107"/>
      <c r="J51" s="107"/>
      <c r="K51" s="107"/>
      <c r="L51" s="107"/>
      <c r="M51" s="107"/>
      <c r="N51" s="107"/>
      <c r="O51" s="107"/>
      <c r="P51" s="108"/>
      <c r="Q51" s="213">
        <f t="shared" si="1"/>
        <v>0</v>
      </c>
      <c r="R51" s="109"/>
      <c r="S51" s="140">
        <f t="shared" si="6"/>
        <v>0</v>
      </c>
      <c r="T51" s="124"/>
      <c r="U51" s="107"/>
      <c r="V51" s="107"/>
      <c r="W51" s="107"/>
      <c r="X51" s="107"/>
      <c r="Y51" s="107"/>
      <c r="Z51" s="107"/>
      <c r="AA51" s="107"/>
      <c r="AB51" s="107"/>
      <c r="AC51" s="107"/>
      <c r="AD51" s="108"/>
      <c r="AE51" s="113">
        <f t="shared" si="2"/>
        <v>0</v>
      </c>
      <c r="AF51" s="139">
        <f t="shared" si="7"/>
        <v>0</v>
      </c>
      <c r="AG51" s="109"/>
      <c r="AH51" s="192"/>
      <c r="AI51" s="140" t="str">
        <f t="shared" si="3"/>
        <v/>
      </c>
      <c r="AJ51" s="160" t="str">
        <f t="shared" si="0"/>
        <v xml:space="preserve"> </v>
      </c>
      <c r="AK51" s="161"/>
      <c r="AL51" s="162" t="str">
        <f t="shared" si="8"/>
        <v xml:space="preserve"> </v>
      </c>
      <c r="AM51" s="163"/>
      <c r="AN51" s="164"/>
      <c r="AO51" s="164"/>
      <c r="AP51" s="164"/>
      <c r="AQ51" s="164"/>
      <c r="AR51" s="164"/>
      <c r="AS51" s="164"/>
      <c r="AT51" s="165"/>
      <c r="AU51" s="257" t="str">
        <f t="shared" si="9"/>
        <v xml:space="preserve"> </v>
      </c>
      <c r="AV51" s="162" t="str">
        <f t="shared" si="10"/>
        <v xml:space="preserve"> </v>
      </c>
      <c r="AW51" s="163"/>
      <c r="AX51" s="164"/>
      <c r="AY51" s="164"/>
      <c r="AZ51" s="164"/>
      <c r="BA51" s="165"/>
      <c r="BB51" s="257" t="str">
        <f t="shared" si="11"/>
        <v xml:space="preserve"> </v>
      </c>
      <c r="BC51" s="162" t="str">
        <f t="shared" si="12"/>
        <v xml:space="preserve"> </v>
      </c>
      <c r="BD51" s="163"/>
      <c r="BE51" s="164"/>
      <c r="BF51" s="165"/>
      <c r="BG51" s="208" t="str">
        <f t="shared" si="13"/>
        <v xml:space="preserve"> </v>
      </c>
      <c r="BH51" s="163"/>
      <c r="BI51" s="164"/>
      <c r="BJ51" s="165"/>
      <c r="BK51" s="208" t="str">
        <f t="shared" si="14"/>
        <v xml:space="preserve"> </v>
      </c>
      <c r="BL51" s="163"/>
      <c r="BM51" s="164"/>
      <c r="BN51" s="165"/>
      <c r="BO51" s="211" t="str">
        <f t="shared" si="15"/>
        <v xml:space="preserve"> </v>
      </c>
      <c r="BP51" s="259" t="str">
        <f t="shared" si="4"/>
        <v xml:space="preserve"> </v>
      </c>
      <c r="BQ51" s="205" t="str">
        <f t="shared" si="16"/>
        <v xml:space="preserve"> </v>
      </c>
      <c r="BR51" s="167"/>
      <c r="BS51" s="167"/>
      <c r="BT51" s="169"/>
      <c r="BU51" s="167"/>
      <c r="BV51" s="167"/>
      <c r="BW51" s="167"/>
      <c r="BX51" s="169"/>
      <c r="BY51" s="167"/>
      <c r="BZ51" s="174"/>
      <c r="CA51" s="174"/>
      <c r="CB51" s="177"/>
      <c r="CC51" s="178"/>
    </row>
    <row r="52" spans="1:81" ht="16.5" customHeight="1" x14ac:dyDescent="0.25">
      <c r="A52" s="142"/>
      <c r="B52" s="142"/>
      <c r="C52" s="146"/>
      <c r="D52" s="203"/>
      <c r="E52" s="113" t="str">
        <f t="shared" si="5"/>
        <v xml:space="preserve"> </v>
      </c>
      <c r="F52" s="111"/>
      <c r="G52" s="107"/>
      <c r="H52" s="107"/>
      <c r="I52" s="107"/>
      <c r="J52" s="107"/>
      <c r="K52" s="107"/>
      <c r="L52" s="107"/>
      <c r="M52" s="107"/>
      <c r="N52" s="107"/>
      <c r="O52" s="107"/>
      <c r="P52" s="108"/>
      <c r="Q52" s="213">
        <f t="shared" si="1"/>
        <v>0</v>
      </c>
      <c r="R52" s="109"/>
      <c r="S52" s="140">
        <f t="shared" si="6"/>
        <v>0</v>
      </c>
      <c r="T52" s="124"/>
      <c r="U52" s="107"/>
      <c r="V52" s="107"/>
      <c r="W52" s="107"/>
      <c r="X52" s="107"/>
      <c r="Y52" s="107"/>
      <c r="Z52" s="107"/>
      <c r="AA52" s="107"/>
      <c r="AB52" s="107"/>
      <c r="AC52" s="107"/>
      <c r="AD52" s="108"/>
      <c r="AE52" s="113">
        <f t="shared" si="2"/>
        <v>0</v>
      </c>
      <c r="AF52" s="139">
        <f t="shared" si="7"/>
        <v>0</v>
      </c>
      <c r="AG52" s="109"/>
      <c r="AH52" s="192"/>
      <c r="AI52" s="140" t="str">
        <f t="shared" si="3"/>
        <v/>
      </c>
      <c r="AJ52" s="160" t="str">
        <f t="shared" si="0"/>
        <v xml:space="preserve"> </v>
      </c>
      <c r="AK52" s="174"/>
      <c r="AL52" s="162" t="str">
        <f t="shared" si="8"/>
        <v xml:space="preserve"> </v>
      </c>
      <c r="AM52" s="163"/>
      <c r="AN52" s="164"/>
      <c r="AO52" s="164"/>
      <c r="AP52" s="164"/>
      <c r="AQ52" s="164"/>
      <c r="AR52" s="164"/>
      <c r="AS52" s="164"/>
      <c r="AT52" s="165"/>
      <c r="AU52" s="257" t="str">
        <f t="shared" si="9"/>
        <v xml:space="preserve"> </v>
      </c>
      <c r="AV52" s="162" t="str">
        <f t="shared" si="10"/>
        <v xml:space="preserve"> </v>
      </c>
      <c r="AW52" s="163"/>
      <c r="AX52" s="164"/>
      <c r="AY52" s="164"/>
      <c r="AZ52" s="164"/>
      <c r="BA52" s="165"/>
      <c r="BB52" s="257" t="str">
        <f t="shared" si="11"/>
        <v xml:space="preserve"> </v>
      </c>
      <c r="BC52" s="162" t="str">
        <f t="shared" si="12"/>
        <v xml:space="preserve"> </v>
      </c>
      <c r="BD52" s="163"/>
      <c r="BE52" s="164"/>
      <c r="BF52" s="165"/>
      <c r="BG52" s="208" t="str">
        <f t="shared" si="13"/>
        <v xml:space="preserve"> </v>
      </c>
      <c r="BH52" s="163"/>
      <c r="BI52" s="164"/>
      <c r="BJ52" s="165"/>
      <c r="BK52" s="208" t="str">
        <f t="shared" si="14"/>
        <v xml:space="preserve"> </v>
      </c>
      <c r="BL52" s="163"/>
      <c r="BM52" s="164"/>
      <c r="BN52" s="165"/>
      <c r="BO52" s="211" t="str">
        <f t="shared" si="15"/>
        <v xml:space="preserve"> </v>
      </c>
      <c r="BP52" s="259" t="str">
        <f t="shared" si="4"/>
        <v xml:space="preserve"> </v>
      </c>
      <c r="BQ52" s="205" t="str">
        <f t="shared" si="16"/>
        <v xml:space="preserve"> </v>
      </c>
      <c r="BR52" s="167"/>
      <c r="BS52" s="167"/>
      <c r="BT52" s="169"/>
      <c r="BU52" s="167"/>
      <c r="BV52" s="167"/>
      <c r="BW52" s="167"/>
      <c r="BX52" s="169"/>
      <c r="BY52" s="167"/>
      <c r="BZ52" s="174"/>
      <c r="CA52" s="174"/>
      <c r="CB52" s="172" t="s">
        <v>92</v>
      </c>
      <c r="CC52" s="173">
        <f>AF6</f>
        <v>0</v>
      </c>
    </row>
    <row r="53" spans="1:81" ht="16.5" customHeight="1" x14ac:dyDescent="0.25">
      <c r="A53" s="142"/>
      <c r="B53" s="142"/>
      <c r="C53" s="146"/>
      <c r="D53" s="203"/>
      <c r="E53" s="113" t="str">
        <f t="shared" si="5"/>
        <v xml:space="preserve"> </v>
      </c>
      <c r="F53" s="111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213">
        <f t="shared" si="1"/>
        <v>0</v>
      </c>
      <c r="R53" s="109"/>
      <c r="S53" s="140">
        <f t="shared" si="6"/>
        <v>0</v>
      </c>
      <c r="T53" s="124"/>
      <c r="U53" s="107"/>
      <c r="V53" s="107"/>
      <c r="W53" s="107"/>
      <c r="X53" s="107"/>
      <c r="Y53" s="107"/>
      <c r="Z53" s="107"/>
      <c r="AA53" s="107"/>
      <c r="AB53" s="107"/>
      <c r="AC53" s="107"/>
      <c r="AD53" s="108"/>
      <c r="AE53" s="113">
        <f t="shared" si="2"/>
        <v>0</v>
      </c>
      <c r="AF53" s="139">
        <f t="shared" si="7"/>
        <v>0</v>
      </c>
      <c r="AG53" s="109"/>
      <c r="AH53" s="192"/>
      <c r="AI53" s="140" t="str">
        <f t="shared" si="3"/>
        <v/>
      </c>
      <c r="AJ53" s="160" t="str">
        <f t="shared" si="0"/>
        <v xml:space="preserve"> </v>
      </c>
      <c r="AK53" s="174"/>
      <c r="AL53" s="162" t="str">
        <f t="shared" si="8"/>
        <v xml:space="preserve"> </v>
      </c>
      <c r="AM53" s="163"/>
      <c r="AN53" s="164"/>
      <c r="AO53" s="164"/>
      <c r="AP53" s="164"/>
      <c r="AQ53" s="164"/>
      <c r="AR53" s="164"/>
      <c r="AS53" s="164"/>
      <c r="AT53" s="165"/>
      <c r="AU53" s="257" t="str">
        <f t="shared" si="9"/>
        <v xml:space="preserve"> </v>
      </c>
      <c r="AV53" s="162" t="str">
        <f t="shared" si="10"/>
        <v xml:space="preserve"> </v>
      </c>
      <c r="AW53" s="163"/>
      <c r="AX53" s="164"/>
      <c r="AY53" s="164"/>
      <c r="AZ53" s="164"/>
      <c r="BA53" s="165"/>
      <c r="BB53" s="257" t="str">
        <f t="shared" si="11"/>
        <v xml:space="preserve"> </v>
      </c>
      <c r="BC53" s="162" t="str">
        <f t="shared" si="12"/>
        <v xml:space="preserve"> </v>
      </c>
      <c r="BD53" s="163"/>
      <c r="BE53" s="164"/>
      <c r="BF53" s="165"/>
      <c r="BG53" s="208" t="str">
        <f t="shared" si="13"/>
        <v xml:space="preserve"> </v>
      </c>
      <c r="BH53" s="163"/>
      <c r="BI53" s="164"/>
      <c r="BJ53" s="165"/>
      <c r="BK53" s="208" t="str">
        <f t="shared" si="14"/>
        <v xml:space="preserve"> </v>
      </c>
      <c r="BL53" s="163"/>
      <c r="BM53" s="164"/>
      <c r="BN53" s="165"/>
      <c r="BO53" s="211" t="str">
        <f t="shared" si="15"/>
        <v xml:space="preserve"> </v>
      </c>
      <c r="BP53" s="259" t="str">
        <f t="shared" si="4"/>
        <v xml:space="preserve"> </v>
      </c>
      <c r="BQ53" s="205" t="str">
        <f t="shared" si="16"/>
        <v xml:space="preserve"> </v>
      </c>
      <c r="BR53" s="167"/>
      <c r="BS53" s="167"/>
      <c r="BT53" s="169"/>
      <c r="BU53" s="167"/>
      <c r="BV53" s="167"/>
      <c r="BW53" s="167"/>
      <c r="BX53" s="169"/>
      <c r="BY53" s="167"/>
      <c r="BZ53" s="174"/>
      <c r="CA53" s="174"/>
      <c r="CB53" s="172" t="s">
        <v>93</v>
      </c>
      <c r="CC53" s="173">
        <f>AG6+AH6</f>
        <v>0</v>
      </c>
    </row>
    <row r="54" spans="1:81" ht="16.5" customHeight="1" x14ac:dyDescent="0.25">
      <c r="A54" s="142"/>
      <c r="B54" s="142"/>
      <c r="C54" s="146"/>
      <c r="D54" s="203"/>
      <c r="E54" s="113" t="str">
        <f t="shared" si="5"/>
        <v xml:space="preserve"> </v>
      </c>
      <c r="F54" s="111"/>
      <c r="G54" s="107"/>
      <c r="H54" s="107"/>
      <c r="I54" s="107"/>
      <c r="J54" s="107"/>
      <c r="K54" s="107"/>
      <c r="L54" s="107"/>
      <c r="M54" s="107"/>
      <c r="N54" s="107"/>
      <c r="O54" s="107"/>
      <c r="P54" s="108"/>
      <c r="Q54" s="213">
        <f t="shared" si="1"/>
        <v>0</v>
      </c>
      <c r="R54" s="109"/>
      <c r="S54" s="140">
        <f t="shared" si="6"/>
        <v>0</v>
      </c>
      <c r="T54" s="124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13">
        <f t="shared" si="2"/>
        <v>0</v>
      </c>
      <c r="AF54" s="139">
        <f t="shared" si="7"/>
        <v>0</v>
      </c>
      <c r="AG54" s="109"/>
      <c r="AH54" s="192"/>
      <c r="AI54" s="140" t="str">
        <f t="shared" si="3"/>
        <v/>
      </c>
      <c r="AJ54" s="160" t="str">
        <f t="shared" si="0"/>
        <v xml:space="preserve"> </v>
      </c>
      <c r="AK54" s="174"/>
      <c r="AL54" s="162" t="str">
        <f t="shared" si="8"/>
        <v xml:space="preserve"> </v>
      </c>
      <c r="AM54" s="163"/>
      <c r="AN54" s="164"/>
      <c r="AO54" s="164"/>
      <c r="AP54" s="164"/>
      <c r="AQ54" s="164"/>
      <c r="AR54" s="164"/>
      <c r="AS54" s="164"/>
      <c r="AT54" s="165"/>
      <c r="AU54" s="257" t="str">
        <f t="shared" si="9"/>
        <v xml:space="preserve"> </v>
      </c>
      <c r="AV54" s="162" t="str">
        <f t="shared" si="10"/>
        <v xml:space="preserve"> </v>
      </c>
      <c r="AW54" s="163"/>
      <c r="AX54" s="164"/>
      <c r="AY54" s="164"/>
      <c r="AZ54" s="164"/>
      <c r="BA54" s="165"/>
      <c r="BB54" s="257" t="str">
        <f t="shared" si="11"/>
        <v xml:space="preserve"> </v>
      </c>
      <c r="BC54" s="162" t="str">
        <f t="shared" si="12"/>
        <v xml:space="preserve"> </v>
      </c>
      <c r="BD54" s="163"/>
      <c r="BE54" s="164"/>
      <c r="BF54" s="165"/>
      <c r="BG54" s="208" t="str">
        <f t="shared" si="13"/>
        <v xml:space="preserve"> </v>
      </c>
      <c r="BH54" s="163"/>
      <c r="BI54" s="164"/>
      <c r="BJ54" s="165"/>
      <c r="BK54" s="208" t="str">
        <f t="shared" si="14"/>
        <v xml:space="preserve"> </v>
      </c>
      <c r="BL54" s="163"/>
      <c r="BM54" s="164"/>
      <c r="BN54" s="165"/>
      <c r="BO54" s="211" t="str">
        <f t="shared" si="15"/>
        <v xml:space="preserve"> </v>
      </c>
      <c r="BP54" s="259" t="str">
        <f t="shared" si="4"/>
        <v xml:space="preserve"> </v>
      </c>
      <c r="BQ54" s="205" t="str">
        <f t="shared" si="16"/>
        <v xml:space="preserve"> </v>
      </c>
      <c r="BR54" s="167"/>
      <c r="BS54" s="167"/>
      <c r="BT54" s="169"/>
      <c r="BU54" s="167"/>
      <c r="BV54" s="167"/>
      <c r="BW54" s="167"/>
      <c r="BX54" s="169"/>
      <c r="BY54" s="167"/>
      <c r="BZ54" s="174"/>
      <c r="CA54" s="174"/>
      <c r="CB54" s="172" t="s">
        <v>83</v>
      </c>
      <c r="CC54" s="173">
        <f>AI6</f>
        <v>0</v>
      </c>
    </row>
    <row r="55" spans="1:81" ht="16.5" customHeight="1" thickBot="1" x14ac:dyDescent="0.3">
      <c r="A55" s="142"/>
      <c r="B55" s="142"/>
      <c r="C55" s="146"/>
      <c r="D55" s="203"/>
      <c r="E55" s="113" t="str">
        <f t="shared" si="5"/>
        <v xml:space="preserve"> </v>
      </c>
      <c r="F55" s="111"/>
      <c r="G55" s="107"/>
      <c r="H55" s="107"/>
      <c r="I55" s="107"/>
      <c r="J55" s="107"/>
      <c r="K55" s="107"/>
      <c r="L55" s="107"/>
      <c r="M55" s="107"/>
      <c r="N55" s="107"/>
      <c r="O55" s="107"/>
      <c r="P55" s="108"/>
      <c r="Q55" s="126">
        <f t="shared" si="1"/>
        <v>0</v>
      </c>
      <c r="R55" s="125"/>
      <c r="S55" s="140">
        <f t="shared" si="6"/>
        <v>0</v>
      </c>
      <c r="T55" s="124"/>
      <c r="U55" s="107"/>
      <c r="V55" s="107"/>
      <c r="W55" s="107"/>
      <c r="X55" s="107"/>
      <c r="Y55" s="107"/>
      <c r="Z55" s="107"/>
      <c r="AA55" s="107"/>
      <c r="AB55" s="107"/>
      <c r="AC55" s="107"/>
      <c r="AD55" s="108"/>
      <c r="AE55" s="119">
        <f t="shared" si="2"/>
        <v>0</v>
      </c>
      <c r="AF55" s="139">
        <f t="shared" si="7"/>
        <v>0</v>
      </c>
      <c r="AG55" s="125"/>
      <c r="AH55" s="193"/>
      <c r="AI55" s="140" t="str">
        <f t="shared" si="3"/>
        <v/>
      </c>
      <c r="AJ55" s="160" t="str">
        <f t="shared" si="0"/>
        <v xml:space="preserve"> </v>
      </c>
      <c r="AK55" s="179"/>
      <c r="AL55" s="180" t="str">
        <f t="shared" si="8"/>
        <v xml:space="preserve"> </v>
      </c>
      <c r="AM55" s="181"/>
      <c r="AN55" s="182"/>
      <c r="AO55" s="182"/>
      <c r="AP55" s="182"/>
      <c r="AQ55" s="182"/>
      <c r="AR55" s="182"/>
      <c r="AS55" s="182"/>
      <c r="AT55" s="183"/>
      <c r="AU55" s="258" t="str">
        <f t="shared" si="9"/>
        <v xml:space="preserve"> </v>
      </c>
      <c r="AV55" s="184" t="str">
        <f t="shared" si="10"/>
        <v xml:space="preserve"> </v>
      </c>
      <c r="AW55" s="185"/>
      <c r="AX55" s="186"/>
      <c r="AY55" s="186"/>
      <c r="AZ55" s="186"/>
      <c r="BA55" s="187"/>
      <c r="BB55" s="258" t="str">
        <f t="shared" si="11"/>
        <v xml:space="preserve"> </v>
      </c>
      <c r="BC55" s="184" t="str">
        <f t="shared" si="12"/>
        <v xml:space="preserve"> </v>
      </c>
      <c r="BD55" s="181"/>
      <c r="BE55" s="182"/>
      <c r="BF55" s="183"/>
      <c r="BG55" s="209" t="str">
        <f t="shared" si="13"/>
        <v xml:space="preserve"> </v>
      </c>
      <c r="BH55" s="181"/>
      <c r="BI55" s="182"/>
      <c r="BJ55" s="183"/>
      <c r="BK55" s="209" t="str">
        <f t="shared" si="14"/>
        <v xml:space="preserve"> </v>
      </c>
      <c r="BL55" s="181"/>
      <c r="BM55" s="182"/>
      <c r="BN55" s="183"/>
      <c r="BO55" s="212" t="str">
        <f t="shared" si="15"/>
        <v xml:space="preserve"> </v>
      </c>
      <c r="BP55" s="259" t="str">
        <f t="shared" si="4"/>
        <v xml:space="preserve"> </v>
      </c>
      <c r="BQ55" s="206" t="str">
        <f t="shared" si="16"/>
        <v xml:space="preserve"> </v>
      </c>
      <c r="BR55" s="167"/>
      <c r="BS55" s="167"/>
      <c r="BT55" s="169"/>
      <c r="BU55" s="167"/>
      <c r="BV55" s="167"/>
      <c r="BW55" s="167"/>
      <c r="BX55" s="169"/>
      <c r="BY55" s="167"/>
      <c r="BZ55" s="174"/>
      <c r="CA55" s="174"/>
      <c r="CB55" s="188"/>
      <c r="CC55" s="189"/>
    </row>
  </sheetData>
  <sheetProtection algorithmName="SHA-512" hashValue="SQWKMqQ5e/+QEUJud6IDWashUzuujHO9SqG0pi42H19+gFUYa2XMOrojm+MWWLjzbbqmLCq/GchrxsLfaKNoHA==" saltValue="Z1ZMYFI8JlM3TwP2EtIKzQ==" spinCount="100000" sheet="1" objects="1" scenarios="1"/>
  <mergeCells count="70">
    <mergeCell ref="AM2:AU2"/>
    <mergeCell ref="AP3:AP6"/>
    <mergeCell ref="AO3:AO6"/>
    <mergeCell ref="AQ3:AQ6"/>
    <mergeCell ref="AR3:AR6"/>
    <mergeCell ref="AS3:AS6"/>
    <mergeCell ref="AW1:BC1"/>
    <mergeCell ref="BV1:BY1"/>
    <mergeCell ref="BV2:BV6"/>
    <mergeCell ref="BX2:BX6"/>
    <mergeCell ref="BY2:BY6"/>
    <mergeCell ref="BB3:BB6"/>
    <mergeCell ref="BC2:BC6"/>
    <mergeCell ref="AW2:BB2"/>
    <mergeCell ref="AW3:AW6"/>
    <mergeCell ref="AX3:AX6"/>
    <mergeCell ref="AY3:AY6"/>
    <mergeCell ref="AZ3:AZ6"/>
    <mergeCell ref="BA3:BA6"/>
    <mergeCell ref="BF3:BF6"/>
    <mergeCell ref="BL3:BL6"/>
    <mergeCell ref="BM3:BM6"/>
    <mergeCell ref="CA2:CA6"/>
    <mergeCell ref="BZ1:CC1"/>
    <mergeCell ref="BG3:BG6"/>
    <mergeCell ref="BK3:BK6"/>
    <mergeCell ref="BP2:BP6"/>
    <mergeCell ref="BQ2:BQ6"/>
    <mergeCell ref="BR2:BR6"/>
    <mergeCell ref="BU2:BU6"/>
    <mergeCell ref="BR1:BU1"/>
    <mergeCell ref="BZ2:BZ6"/>
    <mergeCell ref="CB2:CB6"/>
    <mergeCell ref="CC2:CC6"/>
    <mergeCell ref="BT2:BT6"/>
    <mergeCell ref="BI3:BI6"/>
    <mergeCell ref="BJ3:BJ6"/>
    <mergeCell ref="BL2:BO2"/>
    <mergeCell ref="A1:D1"/>
    <mergeCell ref="AJ1:AJ6"/>
    <mergeCell ref="AK1:AK6"/>
    <mergeCell ref="BD1:BQ1"/>
    <mergeCell ref="AV2:AV6"/>
    <mergeCell ref="BD2:BG2"/>
    <mergeCell ref="BH2:BK2"/>
    <mergeCell ref="BD3:BD6"/>
    <mergeCell ref="E1:AI1"/>
    <mergeCell ref="E2:AI2"/>
    <mergeCell ref="D2:D6"/>
    <mergeCell ref="C2:C6"/>
    <mergeCell ref="B2:B6"/>
    <mergeCell ref="A2:A6"/>
    <mergeCell ref="BH3:BH6"/>
    <mergeCell ref="BE3:BE6"/>
    <mergeCell ref="BN3:BN6"/>
    <mergeCell ref="BO3:BO6"/>
    <mergeCell ref="E3:S3"/>
    <mergeCell ref="T3:AI3"/>
    <mergeCell ref="E4:S4"/>
    <mergeCell ref="T4:AE4"/>
    <mergeCell ref="AI4:AI5"/>
    <mergeCell ref="AG4:AG5"/>
    <mergeCell ref="AF4:AF5"/>
    <mergeCell ref="AH4:AH5"/>
    <mergeCell ref="AL1:AL6"/>
    <mergeCell ref="AU3:AU6"/>
    <mergeCell ref="AT3:AT6"/>
    <mergeCell ref="AN3:AN6"/>
    <mergeCell ref="AM3:AM6"/>
    <mergeCell ref="AM1:AV1"/>
  </mergeCells>
  <pageMargins left="0.9055118110236221" right="0.70866141732283472" top="0.74803149606299213" bottom="0.74803149606299213" header="0.31496062992125984" footer="0.31496062992125984"/>
  <pageSetup paperSize="5" scale="80" orientation="portrait" horizontalDpi="4294967293" r:id="rId1"/>
  <colBreaks count="3" manualBreakCount="3">
    <brk id="4" max="1048575" man="1"/>
    <brk id="37" max="54" man="1"/>
    <brk id="69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70"/>
  <sheetViews>
    <sheetView showZeros="0" view="pageBreakPreview" topLeftCell="A48" zoomScale="110" zoomScaleNormal="100" zoomScaleSheetLayoutView="110" workbookViewId="0">
      <selection activeCell="E57" sqref="E57"/>
    </sheetView>
  </sheetViews>
  <sheetFormatPr defaultRowHeight="13.8" x14ac:dyDescent="0.25"/>
  <cols>
    <col min="1" max="1" width="6.19921875" customWidth="1"/>
    <col min="2" max="2" width="11.8984375" customWidth="1"/>
    <col min="3" max="3" width="18.09765625" customWidth="1"/>
    <col min="4" max="4" width="40" customWidth="1"/>
    <col min="5" max="12" width="8.796875" customWidth="1"/>
  </cols>
  <sheetData>
    <row r="1" spans="1:12" ht="30" x14ac:dyDescent="0.85">
      <c r="A1" s="413" t="s">
        <v>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4.6" x14ac:dyDescent="0.7">
      <c r="A2" s="414" t="s">
        <v>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4.6" x14ac:dyDescent="0.7">
      <c r="A3" s="414" t="str">
        <f>ข้อมูลพื้นฐาน!A2&amp;"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แบบบันทึกผลการเรียนกลุ่มสาระการเรียนรู้   รหัสรายวิชา  รายวิชา    ปีการศึกษา 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12" ht="24.6" x14ac:dyDescent="0.7">
      <c r="A4" s="415" t="str">
        <f>ข้อมูลพื้นฐาน!B6&amp;"  "</f>
        <v xml:space="preserve">ชั้นประถมศึกษาปีที่   </v>
      </c>
      <c r="B4" s="415"/>
      <c r="C4" s="415"/>
      <c r="D4" s="415"/>
      <c r="E4" s="421" t="str">
        <f>"  ครูผู้สอน "&amp;ข้อมูลพื้นฐาน!B10</f>
        <v xml:space="preserve">  ครูผู้สอน </v>
      </c>
      <c r="F4" s="421"/>
      <c r="G4" s="421"/>
      <c r="H4" s="421"/>
      <c r="I4" s="421"/>
      <c r="J4" s="421"/>
      <c r="K4" s="421"/>
      <c r="L4" s="421"/>
    </row>
    <row r="5" spans="1:12" x14ac:dyDescent="0.25">
      <c r="A5" s="416" t="s">
        <v>45</v>
      </c>
      <c r="B5" s="418" t="s">
        <v>49</v>
      </c>
      <c r="C5" s="416" t="s">
        <v>94</v>
      </c>
      <c r="D5" s="416" t="s">
        <v>51</v>
      </c>
      <c r="E5" s="422" t="s">
        <v>95</v>
      </c>
      <c r="F5" s="423"/>
      <c r="G5" s="424"/>
      <c r="H5" s="422" t="s">
        <v>96</v>
      </c>
      <c r="I5" s="423"/>
      <c r="J5" s="424"/>
      <c r="K5" s="420" t="s">
        <v>97</v>
      </c>
      <c r="L5" s="420" t="s">
        <v>98</v>
      </c>
    </row>
    <row r="6" spans="1:12" x14ac:dyDescent="0.25">
      <c r="A6" s="417"/>
      <c r="B6" s="419"/>
      <c r="C6" s="417"/>
      <c r="D6" s="417"/>
      <c r="E6" s="425"/>
      <c r="F6" s="426"/>
      <c r="G6" s="427"/>
      <c r="H6" s="425"/>
      <c r="I6" s="426"/>
      <c r="J6" s="427"/>
      <c r="K6" s="420"/>
      <c r="L6" s="420"/>
    </row>
    <row r="7" spans="1:12" ht="21" x14ac:dyDescent="0.25">
      <c r="A7" s="417"/>
      <c r="B7" s="419"/>
      <c r="C7" s="417"/>
      <c r="D7" s="417"/>
      <c r="E7" s="215" t="s">
        <v>99</v>
      </c>
      <c r="F7" s="215" t="s">
        <v>100</v>
      </c>
      <c r="G7" s="12" t="s">
        <v>87</v>
      </c>
      <c r="H7" s="216" t="s">
        <v>101</v>
      </c>
      <c r="I7" s="216" t="s">
        <v>120</v>
      </c>
      <c r="J7" s="12" t="s">
        <v>87</v>
      </c>
      <c r="K7" s="420"/>
      <c r="L7" s="420"/>
    </row>
    <row r="8" spans="1:12" ht="24.6" x14ac:dyDescent="0.25">
      <c r="A8" s="417"/>
      <c r="B8" s="419"/>
      <c r="C8" s="417"/>
      <c r="D8" s="417"/>
      <c r="E8" s="198">
        <f>ปพ.5!S6</f>
        <v>0</v>
      </c>
      <c r="F8" s="44">
        <f>ปพ.5!AE6</f>
        <v>0</v>
      </c>
      <c r="G8" s="44">
        <f>ปพ.5!AF6</f>
        <v>0</v>
      </c>
      <c r="H8" s="44">
        <f>ปพ.5!AG6</f>
        <v>0</v>
      </c>
      <c r="I8" s="44">
        <f>ปพ.5!AH6</f>
        <v>0</v>
      </c>
      <c r="J8" s="44">
        <f>H8+I8</f>
        <v>0</v>
      </c>
      <c r="K8" s="199">
        <f>ปพ.5!AI6</f>
        <v>0</v>
      </c>
      <c r="L8" s="420"/>
    </row>
    <row r="9" spans="1:12" ht="24.6" x14ac:dyDescent="0.25">
      <c r="A9" s="4">
        <f>ปพ.5!A7</f>
        <v>0</v>
      </c>
      <c r="B9" s="5">
        <f>ปพ.5!B7</f>
        <v>0</v>
      </c>
      <c r="C9" s="6">
        <f>ปพ.5!C7</f>
        <v>0</v>
      </c>
      <c r="D9" s="7">
        <f>ปพ.5!D7</f>
        <v>0</v>
      </c>
      <c r="E9" s="88">
        <f>ปพ.5!S7</f>
        <v>0</v>
      </c>
      <c r="F9" s="89">
        <f>ปพ.5!AE7</f>
        <v>0</v>
      </c>
      <c r="G9" s="88">
        <f>IF(ISBLANK(F9),"",IF(F9=0,0,E9+F9))</f>
        <v>0</v>
      </c>
      <c r="H9" s="88">
        <f>ปพ.5!AG7</f>
        <v>0</v>
      </c>
      <c r="I9" s="194">
        <f>ปพ.5!AH7</f>
        <v>0</v>
      </c>
      <c r="J9" s="195">
        <f>H9+I9</f>
        <v>0</v>
      </c>
      <c r="K9" s="195">
        <f>IF(ISBLANK(J9),"",IF(J9=0,0,G9+J9))</f>
        <v>0</v>
      </c>
      <c r="L9" s="87" t="str">
        <f>IF(ISBLANK(ปพ.5!AJ7)," ",ปพ.5!AJ7)</f>
        <v xml:space="preserve"> </v>
      </c>
    </row>
    <row r="10" spans="1:12" ht="24.6" x14ac:dyDescent="0.25">
      <c r="A10" s="4">
        <f>ปพ.5!A8</f>
        <v>0</v>
      </c>
      <c r="B10" s="5">
        <f>ปพ.5!B8</f>
        <v>0</v>
      </c>
      <c r="C10" s="6">
        <f>ปพ.5!C8</f>
        <v>0</v>
      </c>
      <c r="D10" s="7">
        <f>ปพ.5!D8</f>
        <v>0</v>
      </c>
      <c r="E10" s="88">
        <f>ปพ.5!S8</f>
        <v>0</v>
      </c>
      <c r="F10" s="89">
        <f>ปพ.5!AE8</f>
        <v>0</v>
      </c>
      <c r="G10" s="214">
        <f t="shared" ref="G10:G53" si="0">IF(ISBLANK(F10),"",IF(F10=0,0,E10+F10))</f>
        <v>0</v>
      </c>
      <c r="H10" s="88">
        <f>ปพ.5!AG8</f>
        <v>0</v>
      </c>
      <c r="I10" s="194">
        <f>ปพ.5!AH8</f>
        <v>0</v>
      </c>
      <c r="J10" s="195">
        <f t="shared" ref="J10:J53" si="1">H10+I10</f>
        <v>0</v>
      </c>
      <c r="K10" s="195">
        <f t="shared" ref="K10:K53" si="2">IF(ISBLANK(J10),"",IF(J10=0,0,G10+J10))</f>
        <v>0</v>
      </c>
      <c r="L10" s="87" t="str">
        <f>IF(ISBLANK(ปพ.5!AJ8)," ",ปพ.5!AJ8)</f>
        <v xml:space="preserve"> </v>
      </c>
    </row>
    <row r="11" spans="1:12" ht="24.6" x14ac:dyDescent="0.25">
      <c r="A11" s="4">
        <f>ปพ.5!A9</f>
        <v>0</v>
      </c>
      <c r="B11" s="5">
        <f>ปพ.5!B9</f>
        <v>0</v>
      </c>
      <c r="C11" s="6">
        <f>ปพ.5!C9</f>
        <v>0</v>
      </c>
      <c r="D11" s="7">
        <f>ปพ.5!D9</f>
        <v>0</v>
      </c>
      <c r="E11" s="88">
        <f>ปพ.5!S9</f>
        <v>0</v>
      </c>
      <c r="F11" s="89">
        <f>ปพ.5!AE9</f>
        <v>0</v>
      </c>
      <c r="G11" s="214">
        <f t="shared" si="0"/>
        <v>0</v>
      </c>
      <c r="H11" s="88">
        <f>ปพ.5!AG9</f>
        <v>0</v>
      </c>
      <c r="I11" s="194">
        <f>ปพ.5!AH9</f>
        <v>0</v>
      </c>
      <c r="J11" s="195">
        <f t="shared" si="1"/>
        <v>0</v>
      </c>
      <c r="K11" s="195">
        <f t="shared" si="2"/>
        <v>0</v>
      </c>
      <c r="L11" s="87" t="str">
        <f>IF(ISBLANK(ปพ.5!AJ9)," ",ปพ.5!AJ9)</f>
        <v xml:space="preserve"> </v>
      </c>
    </row>
    <row r="12" spans="1:12" ht="24.6" x14ac:dyDescent="0.25">
      <c r="A12" s="4">
        <f>ปพ.5!A10</f>
        <v>0</v>
      </c>
      <c r="B12" s="5">
        <f>ปพ.5!B10</f>
        <v>0</v>
      </c>
      <c r="C12" s="6">
        <f>ปพ.5!C10</f>
        <v>0</v>
      </c>
      <c r="D12" s="7">
        <f>ปพ.5!D10</f>
        <v>0</v>
      </c>
      <c r="E12" s="88">
        <f>ปพ.5!S10</f>
        <v>0</v>
      </c>
      <c r="F12" s="89">
        <f>ปพ.5!AE10</f>
        <v>0</v>
      </c>
      <c r="G12" s="214">
        <f t="shared" si="0"/>
        <v>0</v>
      </c>
      <c r="H12" s="88">
        <f>ปพ.5!AG10</f>
        <v>0</v>
      </c>
      <c r="I12" s="194">
        <f>ปพ.5!AH10</f>
        <v>0</v>
      </c>
      <c r="J12" s="195">
        <f t="shared" si="1"/>
        <v>0</v>
      </c>
      <c r="K12" s="195">
        <f t="shared" si="2"/>
        <v>0</v>
      </c>
      <c r="L12" s="87" t="str">
        <f>IF(ISBLANK(ปพ.5!AJ10)," ",ปพ.5!AJ10)</f>
        <v xml:space="preserve"> </v>
      </c>
    </row>
    <row r="13" spans="1:12" ht="24.6" x14ac:dyDescent="0.25">
      <c r="A13" s="4">
        <f>ปพ.5!A11</f>
        <v>0</v>
      </c>
      <c r="B13" s="5">
        <f>ปพ.5!B11</f>
        <v>0</v>
      </c>
      <c r="C13" s="6">
        <f>ปพ.5!C11</f>
        <v>0</v>
      </c>
      <c r="D13" s="7">
        <f>ปพ.5!D11</f>
        <v>0</v>
      </c>
      <c r="E13" s="88">
        <f>ปพ.5!S11</f>
        <v>0</v>
      </c>
      <c r="F13" s="89">
        <f>ปพ.5!AE11</f>
        <v>0</v>
      </c>
      <c r="G13" s="214">
        <f t="shared" si="0"/>
        <v>0</v>
      </c>
      <c r="H13" s="88">
        <f>ปพ.5!AG11</f>
        <v>0</v>
      </c>
      <c r="I13" s="194">
        <f>ปพ.5!AH11</f>
        <v>0</v>
      </c>
      <c r="J13" s="195">
        <f t="shared" si="1"/>
        <v>0</v>
      </c>
      <c r="K13" s="195">
        <f t="shared" si="2"/>
        <v>0</v>
      </c>
      <c r="L13" s="87" t="str">
        <f>IF(ISBLANK(ปพ.5!AJ11)," ",ปพ.5!AJ11)</f>
        <v xml:space="preserve"> </v>
      </c>
    </row>
    <row r="14" spans="1:12" ht="24.6" x14ac:dyDescent="0.25">
      <c r="A14" s="4">
        <f>ปพ.5!A12</f>
        <v>0</v>
      </c>
      <c r="B14" s="5">
        <f>ปพ.5!B12</f>
        <v>0</v>
      </c>
      <c r="C14" s="6">
        <f>ปพ.5!C12</f>
        <v>0</v>
      </c>
      <c r="D14" s="7">
        <f>ปพ.5!D12</f>
        <v>0</v>
      </c>
      <c r="E14" s="88">
        <f>ปพ.5!S12</f>
        <v>0</v>
      </c>
      <c r="F14" s="89">
        <f>ปพ.5!AE12</f>
        <v>0</v>
      </c>
      <c r="G14" s="214">
        <f t="shared" si="0"/>
        <v>0</v>
      </c>
      <c r="H14" s="88">
        <f>ปพ.5!AG12</f>
        <v>0</v>
      </c>
      <c r="I14" s="194">
        <f>ปพ.5!AH12</f>
        <v>0</v>
      </c>
      <c r="J14" s="195">
        <f t="shared" si="1"/>
        <v>0</v>
      </c>
      <c r="K14" s="195">
        <f t="shared" si="2"/>
        <v>0</v>
      </c>
      <c r="L14" s="87" t="str">
        <f>IF(ISBLANK(ปพ.5!AJ12)," ",ปพ.5!AJ12)</f>
        <v xml:space="preserve"> </v>
      </c>
    </row>
    <row r="15" spans="1:12" ht="24.6" x14ac:dyDescent="0.25">
      <c r="A15" s="4">
        <f>ปพ.5!A13</f>
        <v>0</v>
      </c>
      <c r="B15" s="5">
        <f>ปพ.5!B13</f>
        <v>0</v>
      </c>
      <c r="C15" s="6">
        <f>ปพ.5!C13</f>
        <v>0</v>
      </c>
      <c r="D15" s="7">
        <f>ปพ.5!D13</f>
        <v>0</v>
      </c>
      <c r="E15" s="88">
        <f>ปพ.5!S13</f>
        <v>0</v>
      </c>
      <c r="F15" s="89">
        <f>ปพ.5!AE13</f>
        <v>0</v>
      </c>
      <c r="G15" s="214">
        <f t="shared" si="0"/>
        <v>0</v>
      </c>
      <c r="H15" s="88">
        <f>ปพ.5!AG13</f>
        <v>0</v>
      </c>
      <c r="I15" s="194">
        <f>ปพ.5!AH13</f>
        <v>0</v>
      </c>
      <c r="J15" s="195">
        <f t="shared" si="1"/>
        <v>0</v>
      </c>
      <c r="K15" s="195">
        <f t="shared" si="2"/>
        <v>0</v>
      </c>
      <c r="L15" s="87" t="str">
        <f>IF(ISBLANK(ปพ.5!AJ13)," ",ปพ.5!AJ13)</f>
        <v xml:space="preserve"> </v>
      </c>
    </row>
    <row r="16" spans="1:12" ht="24.6" x14ac:dyDescent="0.25">
      <c r="A16" s="4">
        <f>ปพ.5!A14</f>
        <v>0</v>
      </c>
      <c r="B16" s="5">
        <f>ปพ.5!B14</f>
        <v>0</v>
      </c>
      <c r="C16" s="6">
        <f>ปพ.5!C14</f>
        <v>0</v>
      </c>
      <c r="D16" s="7">
        <f>ปพ.5!D14</f>
        <v>0</v>
      </c>
      <c r="E16" s="88">
        <f>ปพ.5!S14</f>
        <v>0</v>
      </c>
      <c r="F16" s="89">
        <f>ปพ.5!AE14</f>
        <v>0</v>
      </c>
      <c r="G16" s="214">
        <f t="shared" si="0"/>
        <v>0</v>
      </c>
      <c r="H16" s="88">
        <f>ปพ.5!AG14</f>
        <v>0</v>
      </c>
      <c r="I16" s="194">
        <f>ปพ.5!AH14</f>
        <v>0</v>
      </c>
      <c r="J16" s="195">
        <f t="shared" si="1"/>
        <v>0</v>
      </c>
      <c r="K16" s="195">
        <f t="shared" si="2"/>
        <v>0</v>
      </c>
      <c r="L16" s="87" t="str">
        <f>IF(ISBLANK(ปพ.5!AJ14)," ",ปพ.5!AJ14)</f>
        <v xml:space="preserve"> </v>
      </c>
    </row>
    <row r="17" spans="1:12" ht="24.6" x14ac:dyDescent="0.25">
      <c r="A17" s="4">
        <f>ปพ.5!A15</f>
        <v>0</v>
      </c>
      <c r="B17" s="5">
        <f>ปพ.5!B15</f>
        <v>0</v>
      </c>
      <c r="C17" s="6">
        <f>ปพ.5!C15</f>
        <v>0</v>
      </c>
      <c r="D17" s="7">
        <f>ปพ.5!D15</f>
        <v>0</v>
      </c>
      <c r="E17" s="88">
        <f>ปพ.5!S15</f>
        <v>0</v>
      </c>
      <c r="F17" s="89">
        <f>ปพ.5!AE15</f>
        <v>0</v>
      </c>
      <c r="G17" s="214">
        <f t="shared" si="0"/>
        <v>0</v>
      </c>
      <c r="H17" s="88">
        <f>ปพ.5!AG15</f>
        <v>0</v>
      </c>
      <c r="I17" s="194">
        <f>ปพ.5!AH15</f>
        <v>0</v>
      </c>
      <c r="J17" s="195">
        <f t="shared" si="1"/>
        <v>0</v>
      </c>
      <c r="K17" s="195">
        <f t="shared" si="2"/>
        <v>0</v>
      </c>
      <c r="L17" s="87" t="str">
        <f>IF(ISBLANK(ปพ.5!AJ15)," ",ปพ.5!AJ15)</f>
        <v xml:space="preserve"> </v>
      </c>
    </row>
    <row r="18" spans="1:12" ht="24.6" x14ac:dyDescent="0.25">
      <c r="A18" s="4">
        <f>ปพ.5!A16</f>
        <v>0</v>
      </c>
      <c r="B18" s="5">
        <f>ปพ.5!B16</f>
        <v>0</v>
      </c>
      <c r="C18" s="6">
        <f>ปพ.5!C16</f>
        <v>0</v>
      </c>
      <c r="D18" s="7">
        <f>ปพ.5!D16</f>
        <v>0</v>
      </c>
      <c r="E18" s="88">
        <f>ปพ.5!S16</f>
        <v>0</v>
      </c>
      <c r="F18" s="89">
        <f>ปพ.5!AE16</f>
        <v>0</v>
      </c>
      <c r="G18" s="214">
        <f t="shared" si="0"/>
        <v>0</v>
      </c>
      <c r="H18" s="88">
        <f>ปพ.5!AG16</f>
        <v>0</v>
      </c>
      <c r="I18" s="194">
        <f>ปพ.5!AH16</f>
        <v>0</v>
      </c>
      <c r="J18" s="195">
        <f t="shared" si="1"/>
        <v>0</v>
      </c>
      <c r="K18" s="195">
        <f t="shared" si="2"/>
        <v>0</v>
      </c>
      <c r="L18" s="87" t="str">
        <f>IF(ISBLANK(ปพ.5!AJ16)," ",ปพ.5!AJ16)</f>
        <v xml:space="preserve"> </v>
      </c>
    </row>
    <row r="19" spans="1:12" ht="24.6" x14ac:dyDescent="0.25">
      <c r="A19" s="4">
        <f>ปพ.5!A17</f>
        <v>0</v>
      </c>
      <c r="B19" s="5">
        <f>ปพ.5!B17</f>
        <v>0</v>
      </c>
      <c r="C19" s="6">
        <f>ปพ.5!C17</f>
        <v>0</v>
      </c>
      <c r="D19" s="7">
        <f>ปพ.5!D17</f>
        <v>0</v>
      </c>
      <c r="E19" s="88">
        <f>ปพ.5!S17</f>
        <v>0</v>
      </c>
      <c r="F19" s="89">
        <f>ปพ.5!AE17</f>
        <v>0</v>
      </c>
      <c r="G19" s="214">
        <f t="shared" si="0"/>
        <v>0</v>
      </c>
      <c r="H19" s="88">
        <f>ปพ.5!AG17</f>
        <v>0</v>
      </c>
      <c r="I19" s="194">
        <f>ปพ.5!AH17</f>
        <v>0</v>
      </c>
      <c r="J19" s="195">
        <f t="shared" si="1"/>
        <v>0</v>
      </c>
      <c r="K19" s="195">
        <f t="shared" si="2"/>
        <v>0</v>
      </c>
      <c r="L19" s="87" t="str">
        <f>IF(ISBLANK(ปพ.5!AJ17)," ",ปพ.5!AJ17)</f>
        <v xml:space="preserve"> </v>
      </c>
    </row>
    <row r="20" spans="1:12" ht="24.6" x14ac:dyDescent="0.25">
      <c r="A20" s="4">
        <f>ปพ.5!A18</f>
        <v>0</v>
      </c>
      <c r="B20" s="5">
        <f>ปพ.5!B18</f>
        <v>0</v>
      </c>
      <c r="C20" s="6">
        <f>ปพ.5!C18</f>
        <v>0</v>
      </c>
      <c r="D20" s="7">
        <f>ปพ.5!D18</f>
        <v>0</v>
      </c>
      <c r="E20" s="88">
        <f>ปพ.5!S18</f>
        <v>0</v>
      </c>
      <c r="F20" s="89">
        <f>ปพ.5!AE18</f>
        <v>0</v>
      </c>
      <c r="G20" s="214">
        <f t="shared" si="0"/>
        <v>0</v>
      </c>
      <c r="H20" s="88">
        <f>ปพ.5!AG18</f>
        <v>0</v>
      </c>
      <c r="I20" s="194">
        <f>ปพ.5!AH18</f>
        <v>0</v>
      </c>
      <c r="J20" s="195">
        <f t="shared" si="1"/>
        <v>0</v>
      </c>
      <c r="K20" s="195">
        <f t="shared" si="2"/>
        <v>0</v>
      </c>
      <c r="L20" s="87" t="str">
        <f>IF(ISBLANK(ปพ.5!AJ18)," ",ปพ.5!AJ18)</f>
        <v xml:space="preserve"> </v>
      </c>
    </row>
    <row r="21" spans="1:12" ht="24.6" x14ac:dyDescent="0.25">
      <c r="A21" s="4">
        <f>ปพ.5!A19</f>
        <v>0</v>
      </c>
      <c r="B21" s="5">
        <f>ปพ.5!B19</f>
        <v>0</v>
      </c>
      <c r="C21" s="6">
        <f>ปพ.5!C19</f>
        <v>0</v>
      </c>
      <c r="D21" s="7">
        <f>ปพ.5!D19</f>
        <v>0</v>
      </c>
      <c r="E21" s="88">
        <f>ปพ.5!S19</f>
        <v>0</v>
      </c>
      <c r="F21" s="89">
        <f>ปพ.5!AE19</f>
        <v>0</v>
      </c>
      <c r="G21" s="214">
        <f t="shared" si="0"/>
        <v>0</v>
      </c>
      <c r="H21" s="88">
        <f>ปพ.5!AG19</f>
        <v>0</v>
      </c>
      <c r="I21" s="194">
        <f>ปพ.5!AH19</f>
        <v>0</v>
      </c>
      <c r="J21" s="195">
        <f t="shared" si="1"/>
        <v>0</v>
      </c>
      <c r="K21" s="195">
        <f t="shared" si="2"/>
        <v>0</v>
      </c>
      <c r="L21" s="87" t="str">
        <f>IF(ISBLANK(ปพ.5!AJ19)," ",ปพ.5!AJ19)</f>
        <v xml:space="preserve"> </v>
      </c>
    </row>
    <row r="22" spans="1:12" ht="24.6" x14ac:dyDescent="0.25">
      <c r="A22" s="4">
        <f>ปพ.5!A20</f>
        <v>0</v>
      </c>
      <c r="B22" s="5">
        <f>ปพ.5!B20</f>
        <v>0</v>
      </c>
      <c r="C22" s="6">
        <f>ปพ.5!C20</f>
        <v>0</v>
      </c>
      <c r="D22" s="7">
        <f>ปพ.5!D20</f>
        <v>0</v>
      </c>
      <c r="E22" s="88">
        <f>ปพ.5!S20</f>
        <v>0</v>
      </c>
      <c r="F22" s="89">
        <f>ปพ.5!AE20</f>
        <v>0</v>
      </c>
      <c r="G22" s="214">
        <f t="shared" si="0"/>
        <v>0</v>
      </c>
      <c r="H22" s="88">
        <f>ปพ.5!AG20</f>
        <v>0</v>
      </c>
      <c r="I22" s="194">
        <f>ปพ.5!AH20</f>
        <v>0</v>
      </c>
      <c r="J22" s="195">
        <f t="shared" si="1"/>
        <v>0</v>
      </c>
      <c r="K22" s="195">
        <f t="shared" si="2"/>
        <v>0</v>
      </c>
      <c r="L22" s="87" t="str">
        <f>IF(ISBLANK(ปพ.5!AJ20)," ",ปพ.5!AJ20)</f>
        <v xml:space="preserve"> </v>
      </c>
    </row>
    <row r="23" spans="1:12" ht="24.6" x14ac:dyDescent="0.25">
      <c r="A23" s="4">
        <f>ปพ.5!A21</f>
        <v>0</v>
      </c>
      <c r="B23" s="5">
        <f>ปพ.5!B21</f>
        <v>0</v>
      </c>
      <c r="C23" s="6">
        <f>ปพ.5!C21</f>
        <v>0</v>
      </c>
      <c r="D23" s="7">
        <f>ปพ.5!D21</f>
        <v>0</v>
      </c>
      <c r="E23" s="88">
        <f>ปพ.5!S21</f>
        <v>0</v>
      </c>
      <c r="F23" s="89">
        <f>ปพ.5!AE21</f>
        <v>0</v>
      </c>
      <c r="G23" s="214">
        <f t="shared" si="0"/>
        <v>0</v>
      </c>
      <c r="H23" s="88">
        <f>ปพ.5!AG21</f>
        <v>0</v>
      </c>
      <c r="I23" s="194">
        <f>ปพ.5!AH21</f>
        <v>0</v>
      </c>
      <c r="J23" s="195">
        <f t="shared" si="1"/>
        <v>0</v>
      </c>
      <c r="K23" s="195">
        <f t="shared" si="2"/>
        <v>0</v>
      </c>
      <c r="L23" s="87" t="str">
        <f>IF(ISBLANK(ปพ.5!AJ21)," ",ปพ.5!AJ21)</f>
        <v xml:space="preserve"> </v>
      </c>
    </row>
    <row r="24" spans="1:12" ht="24.6" x14ac:dyDescent="0.25">
      <c r="A24" s="4">
        <f>ปพ.5!A22</f>
        <v>0</v>
      </c>
      <c r="B24" s="5">
        <f>ปพ.5!B22</f>
        <v>0</v>
      </c>
      <c r="C24" s="6">
        <f>ปพ.5!C22</f>
        <v>0</v>
      </c>
      <c r="D24" s="7">
        <f>ปพ.5!D22</f>
        <v>0</v>
      </c>
      <c r="E24" s="88">
        <f>ปพ.5!S22</f>
        <v>0</v>
      </c>
      <c r="F24" s="89">
        <f>ปพ.5!AE22</f>
        <v>0</v>
      </c>
      <c r="G24" s="214">
        <f t="shared" si="0"/>
        <v>0</v>
      </c>
      <c r="H24" s="88">
        <f>ปพ.5!AG22</f>
        <v>0</v>
      </c>
      <c r="I24" s="194">
        <f>ปพ.5!AH22</f>
        <v>0</v>
      </c>
      <c r="J24" s="195">
        <f t="shared" si="1"/>
        <v>0</v>
      </c>
      <c r="K24" s="195">
        <f t="shared" si="2"/>
        <v>0</v>
      </c>
      <c r="L24" s="87" t="str">
        <f>IF(ISBLANK(ปพ.5!AJ22)," ",ปพ.5!AJ22)</f>
        <v xml:space="preserve"> </v>
      </c>
    </row>
    <row r="25" spans="1:12" ht="24.6" x14ac:dyDescent="0.25">
      <c r="A25" s="4">
        <f>ปพ.5!A23</f>
        <v>0</v>
      </c>
      <c r="B25" s="5">
        <f>ปพ.5!B23</f>
        <v>0</v>
      </c>
      <c r="C25" s="6">
        <f>ปพ.5!C23</f>
        <v>0</v>
      </c>
      <c r="D25" s="7">
        <f>ปพ.5!D23</f>
        <v>0</v>
      </c>
      <c r="E25" s="88">
        <f>ปพ.5!S23</f>
        <v>0</v>
      </c>
      <c r="F25" s="89">
        <f>ปพ.5!AE23</f>
        <v>0</v>
      </c>
      <c r="G25" s="214">
        <f t="shared" si="0"/>
        <v>0</v>
      </c>
      <c r="H25" s="88">
        <f>ปพ.5!AG23</f>
        <v>0</v>
      </c>
      <c r="I25" s="194">
        <f>ปพ.5!AH23</f>
        <v>0</v>
      </c>
      <c r="J25" s="195">
        <f t="shared" si="1"/>
        <v>0</v>
      </c>
      <c r="K25" s="195">
        <f t="shared" si="2"/>
        <v>0</v>
      </c>
      <c r="L25" s="87" t="str">
        <f>IF(ISBLANK(ปพ.5!AJ23)," ",ปพ.5!AJ23)</f>
        <v xml:space="preserve"> </v>
      </c>
    </row>
    <row r="26" spans="1:12" ht="24.6" x14ac:dyDescent="0.25">
      <c r="A26" s="4">
        <f>ปพ.5!A24</f>
        <v>0</v>
      </c>
      <c r="B26" s="5">
        <f>ปพ.5!B24</f>
        <v>0</v>
      </c>
      <c r="C26" s="6">
        <f>ปพ.5!C24</f>
        <v>0</v>
      </c>
      <c r="D26" s="7">
        <f>ปพ.5!D24</f>
        <v>0</v>
      </c>
      <c r="E26" s="88">
        <f>ปพ.5!S24</f>
        <v>0</v>
      </c>
      <c r="F26" s="89">
        <f>ปพ.5!AE24</f>
        <v>0</v>
      </c>
      <c r="G26" s="214">
        <f t="shared" si="0"/>
        <v>0</v>
      </c>
      <c r="H26" s="88">
        <f>ปพ.5!AG24</f>
        <v>0</v>
      </c>
      <c r="I26" s="194">
        <f>ปพ.5!AH24</f>
        <v>0</v>
      </c>
      <c r="J26" s="195">
        <f t="shared" si="1"/>
        <v>0</v>
      </c>
      <c r="K26" s="195">
        <f t="shared" si="2"/>
        <v>0</v>
      </c>
      <c r="L26" s="87" t="str">
        <f>IF(ISBLANK(ปพ.5!AJ24)," ",ปพ.5!AJ24)</f>
        <v xml:space="preserve"> </v>
      </c>
    </row>
    <row r="27" spans="1:12" ht="24.6" x14ac:dyDescent="0.25">
      <c r="A27" s="4">
        <f>ปพ.5!A25</f>
        <v>0</v>
      </c>
      <c r="B27" s="5">
        <f>ปพ.5!B25</f>
        <v>0</v>
      </c>
      <c r="C27" s="6">
        <f>ปพ.5!C25</f>
        <v>0</v>
      </c>
      <c r="D27" s="7">
        <f>ปพ.5!D25</f>
        <v>0</v>
      </c>
      <c r="E27" s="88">
        <f>ปพ.5!S25</f>
        <v>0</v>
      </c>
      <c r="F27" s="89">
        <f>ปพ.5!AE25</f>
        <v>0</v>
      </c>
      <c r="G27" s="214">
        <f t="shared" si="0"/>
        <v>0</v>
      </c>
      <c r="H27" s="88">
        <f>ปพ.5!AG25</f>
        <v>0</v>
      </c>
      <c r="I27" s="194">
        <f>ปพ.5!AH25</f>
        <v>0</v>
      </c>
      <c r="J27" s="195">
        <f t="shared" si="1"/>
        <v>0</v>
      </c>
      <c r="K27" s="195">
        <f t="shared" si="2"/>
        <v>0</v>
      </c>
      <c r="L27" s="87" t="str">
        <f>IF(ISBLANK(ปพ.5!AJ25)," ",ปพ.5!AJ25)</f>
        <v xml:space="preserve"> </v>
      </c>
    </row>
    <row r="28" spans="1:12" ht="24.6" x14ac:dyDescent="0.25">
      <c r="A28" s="4">
        <f>ปพ.5!A26</f>
        <v>0</v>
      </c>
      <c r="B28" s="5">
        <f>ปพ.5!B26</f>
        <v>0</v>
      </c>
      <c r="C28" s="6">
        <f>ปพ.5!C26</f>
        <v>0</v>
      </c>
      <c r="D28" s="7">
        <f>ปพ.5!D26</f>
        <v>0</v>
      </c>
      <c r="E28" s="88">
        <f>ปพ.5!S26</f>
        <v>0</v>
      </c>
      <c r="F28" s="89">
        <f>ปพ.5!AE26</f>
        <v>0</v>
      </c>
      <c r="G28" s="214">
        <f t="shared" si="0"/>
        <v>0</v>
      </c>
      <c r="H28" s="88">
        <f>ปพ.5!AG26</f>
        <v>0</v>
      </c>
      <c r="I28" s="194">
        <f>ปพ.5!AH26</f>
        <v>0</v>
      </c>
      <c r="J28" s="195">
        <f t="shared" si="1"/>
        <v>0</v>
      </c>
      <c r="K28" s="195">
        <f t="shared" si="2"/>
        <v>0</v>
      </c>
      <c r="L28" s="87" t="str">
        <f>IF(ISBLANK(ปพ.5!AJ26)," ",ปพ.5!AJ26)</f>
        <v xml:space="preserve"> </v>
      </c>
    </row>
    <row r="29" spans="1:12" ht="24.6" x14ac:dyDescent="0.25">
      <c r="A29" s="4">
        <f>ปพ.5!A27</f>
        <v>0</v>
      </c>
      <c r="B29" s="5">
        <f>ปพ.5!B27</f>
        <v>0</v>
      </c>
      <c r="C29" s="6">
        <f>ปพ.5!C27</f>
        <v>0</v>
      </c>
      <c r="D29" s="7">
        <f>ปพ.5!D27</f>
        <v>0</v>
      </c>
      <c r="E29" s="88">
        <f>ปพ.5!S27</f>
        <v>0</v>
      </c>
      <c r="F29" s="89">
        <f>ปพ.5!AE27</f>
        <v>0</v>
      </c>
      <c r="G29" s="214">
        <f t="shared" si="0"/>
        <v>0</v>
      </c>
      <c r="H29" s="88">
        <f>ปพ.5!AG27</f>
        <v>0</v>
      </c>
      <c r="I29" s="194">
        <f>ปพ.5!AH27</f>
        <v>0</v>
      </c>
      <c r="J29" s="195">
        <f t="shared" si="1"/>
        <v>0</v>
      </c>
      <c r="K29" s="195">
        <f t="shared" si="2"/>
        <v>0</v>
      </c>
      <c r="L29" s="87" t="str">
        <f>IF(ISBLANK(ปพ.5!AJ27)," ",ปพ.5!AJ27)</f>
        <v xml:space="preserve"> </v>
      </c>
    </row>
    <row r="30" spans="1:12" ht="24.6" x14ac:dyDescent="0.25">
      <c r="A30" s="4">
        <f>ปพ.5!A28</f>
        <v>0</v>
      </c>
      <c r="B30" s="5">
        <f>ปพ.5!B28</f>
        <v>0</v>
      </c>
      <c r="C30" s="6">
        <f>ปพ.5!C28</f>
        <v>0</v>
      </c>
      <c r="D30" s="7">
        <f>ปพ.5!D28</f>
        <v>0</v>
      </c>
      <c r="E30" s="88">
        <f>ปพ.5!S28</f>
        <v>0</v>
      </c>
      <c r="F30" s="89">
        <f>ปพ.5!AE28</f>
        <v>0</v>
      </c>
      <c r="G30" s="214">
        <f t="shared" si="0"/>
        <v>0</v>
      </c>
      <c r="H30" s="88">
        <f>ปพ.5!AG28</f>
        <v>0</v>
      </c>
      <c r="I30" s="194">
        <f>ปพ.5!AH28</f>
        <v>0</v>
      </c>
      <c r="J30" s="195">
        <f t="shared" si="1"/>
        <v>0</v>
      </c>
      <c r="K30" s="195">
        <f t="shared" si="2"/>
        <v>0</v>
      </c>
      <c r="L30" s="87" t="str">
        <f>IF(ISBLANK(ปพ.5!AJ28)," ",ปพ.5!AJ28)</f>
        <v xml:space="preserve"> </v>
      </c>
    </row>
    <row r="31" spans="1:12" ht="24.6" x14ac:dyDescent="0.25">
      <c r="A31" s="4">
        <f>ปพ.5!A29</f>
        <v>0</v>
      </c>
      <c r="B31" s="5">
        <f>ปพ.5!B29</f>
        <v>0</v>
      </c>
      <c r="C31" s="6">
        <f>ปพ.5!C29</f>
        <v>0</v>
      </c>
      <c r="D31" s="7">
        <f>ปพ.5!D29</f>
        <v>0</v>
      </c>
      <c r="E31" s="88">
        <f>ปพ.5!S29</f>
        <v>0</v>
      </c>
      <c r="F31" s="89">
        <f>ปพ.5!AE29</f>
        <v>0</v>
      </c>
      <c r="G31" s="214">
        <f t="shared" si="0"/>
        <v>0</v>
      </c>
      <c r="H31" s="88">
        <f>ปพ.5!AG29</f>
        <v>0</v>
      </c>
      <c r="I31" s="194">
        <f>ปพ.5!AH29</f>
        <v>0</v>
      </c>
      <c r="J31" s="195">
        <f t="shared" si="1"/>
        <v>0</v>
      </c>
      <c r="K31" s="195">
        <f t="shared" si="2"/>
        <v>0</v>
      </c>
      <c r="L31" s="87" t="str">
        <f>IF(ISBLANK(ปพ.5!AJ29)," ",ปพ.5!AJ29)</f>
        <v xml:space="preserve"> </v>
      </c>
    </row>
    <row r="32" spans="1:12" ht="24.6" x14ac:dyDescent="0.25">
      <c r="A32" s="4">
        <f>ปพ.5!A30</f>
        <v>0</v>
      </c>
      <c r="B32" s="5">
        <f>ปพ.5!B30</f>
        <v>0</v>
      </c>
      <c r="C32" s="6">
        <f>ปพ.5!C30</f>
        <v>0</v>
      </c>
      <c r="D32" s="7">
        <f>ปพ.5!D30</f>
        <v>0</v>
      </c>
      <c r="E32" s="88">
        <f>ปพ.5!S30</f>
        <v>0</v>
      </c>
      <c r="F32" s="89">
        <f>ปพ.5!AE30</f>
        <v>0</v>
      </c>
      <c r="G32" s="214">
        <f t="shared" si="0"/>
        <v>0</v>
      </c>
      <c r="H32" s="88">
        <f>ปพ.5!AG30</f>
        <v>0</v>
      </c>
      <c r="I32" s="194">
        <f>ปพ.5!AH30</f>
        <v>0</v>
      </c>
      <c r="J32" s="195">
        <f t="shared" si="1"/>
        <v>0</v>
      </c>
      <c r="K32" s="195">
        <f t="shared" si="2"/>
        <v>0</v>
      </c>
      <c r="L32" s="87" t="str">
        <f>IF(ISBLANK(ปพ.5!AJ30)," ",ปพ.5!AJ30)</f>
        <v xml:space="preserve"> </v>
      </c>
    </row>
    <row r="33" spans="1:12" ht="24.6" x14ac:dyDescent="0.25">
      <c r="A33" s="4">
        <f>ปพ.5!A31</f>
        <v>0</v>
      </c>
      <c r="B33" s="5">
        <f>ปพ.5!B31</f>
        <v>0</v>
      </c>
      <c r="C33" s="6">
        <f>ปพ.5!C31</f>
        <v>0</v>
      </c>
      <c r="D33" s="7">
        <f>ปพ.5!D31</f>
        <v>0</v>
      </c>
      <c r="E33" s="88">
        <f>ปพ.5!S31</f>
        <v>0</v>
      </c>
      <c r="F33" s="89">
        <f>ปพ.5!AE31</f>
        <v>0</v>
      </c>
      <c r="G33" s="214">
        <f t="shared" si="0"/>
        <v>0</v>
      </c>
      <c r="H33" s="88">
        <f>ปพ.5!AG31</f>
        <v>0</v>
      </c>
      <c r="I33" s="194">
        <f>ปพ.5!AH31</f>
        <v>0</v>
      </c>
      <c r="J33" s="195">
        <f t="shared" si="1"/>
        <v>0</v>
      </c>
      <c r="K33" s="195">
        <f t="shared" si="2"/>
        <v>0</v>
      </c>
      <c r="L33" s="87" t="str">
        <f>IF(ISBLANK(ปพ.5!AJ31)," ",ปพ.5!AJ31)</f>
        <v xml:space="preserve"> </v>
      </c>
    </row>
    <row r="34" spans="1:12" ht="24.6" x14ac:dyDescent="0.25">
      <c r="A34" s="4">
        <f>ปพ.5!A32</f>
        <v>0</v>
      </c>
      <c r="B34" s="5">
        <f>ปพ.5!B32</f>
        <v>0</v>
      </c>
      <c r="C34" s="6">
        <f>ปพ.5!C32</f>
        <v>0</v>
      </c>
      <c r="D34" s="7">
        <f>ปพ.5!D32</f>
        <v>0</v>
      </c>
      <c r="E34" s="88">
        <f>ปพ.5!S32</f>
        <v>0</v>
      </c>
      <c r="F34" s="89">
        <f>ปพ.5!AE32</f>
        <v>0</v>
      </c>
      <c r="G34" s="214">
        <f t="shared" si="0"/>
        <v>0</v>
      </c>
      <c r="H34" s="88">
        <f>ปพ.5!AG32</f>
        <v>0</v>
      </c>
      <c r="I34" s="194">
        <f>ปพ.5!AH32</f>
        <v>0</v>
      </c>
      <c r="J34" s="195">
        <f t="shared" si="1"/>
        <v>0</v>
      </c>
      <c r="K34" s="195">
        <f t="shared" si="2"/>
        <v>0</v>
      </c>
      <c r="L34" s="87" t="str">
        <f>IF(ISBLANK(ปพ.5!AJ32)," ",ปพ.5!AJ32)</f>
        <v xml:space="preserve"> </v>
      </c>
    </row>
    <row r="35" spans="1:12" ht="24.6" x14ac:dyDescent="0.25">
      <c r="A35" s="4">
        <f>ปพ.5!A33</f>
        <v>0</v>
      </c>
      <c r="B35" s="5">
        <f>ปพ.5!B33</f>
        <v>0</v>
      </c>
      <c r="C35" s="6">
        <f>ปพ.5!C33</f>
        <v>0</v>
      </c>
      <c r="D35" s="7">
        <f>ปพ.5!D33</f>
        <v>0</v>
      </c>
      <c r="E35" s="88">
        <f>ปพ.5!S33</f>
        <v>0</v>
      </c>
      <c r="F35" s="89">
        <f>ปพ.5!AE33</f>
        <v>0</v>
      </c>
      <c r="G35" s="214">
        <f t="shared" si="0"/>
        <v>0</v>
      </c>
      <c r="H35" s="88">
        <f>ปพ.5!AG33</f>
        <v>0</v>
      </c>
      <c r="I35" s="194">
        <f>ปพ.5!AH33</f>
        <v>0</v>
      </c>
      <c r="J35" s="195">
        <f t="shared" si="1"/>
        <v>0</v>
      </c>
      <c r="K35" s="195">
        <f t="shared" si="2"/>
        <v>0</v>
      </c>
      <c r="L35" s="87" t="str">
        <f>IF(ISBLANK(ปพ.5!AJ33)," ",ปพ.5!AJ33)</f>
        <v xml:space="preserve"> </v>
      </c>
    </row>
    <row r="36" spans="1:12" ht="24.6" x14ac:dyDescent="0.25">
      <c r="A36" s="4">
        <f>ปพ.5!A34</f>
        <v>0</v>
      </c>
      <c r="B36" s="5">
        <f>ปพ.5!B34</f>
        <v>0</v>
      </c>
      <c r="C36" s="6">
        <f>ปพ.5!C34</f>
        <v>0</v>
      </c>
      <c r="D36" s="7">
        <f>ปพ.5!D34</f>
        <v>0</v>
      </c>
      <c r="E36" s="88">
        <f>ปพ.5!S34</f>
        <v>0</v>
      </c>
      <c r="F36" s="89">
        <f>ปพ.5!AE34</f>
        <v>0</v>
      </c>
      <c r="G36" s="214">
        <f t="shared" si="0"/>
        <v>0</v>
      </c>
      <c r="H36" s="88">
        <f>ปพ.5!AG34</f>
        <v>0</v>
      </c>
      <c r="I36" s="194">
        <f>ปพ.5!AH34</f>
        <v>0</v>
      </c>
      <c r="J36" s="195">
        <f t="shared" si="1"/>
        <v>0</v>
      </c>
      <c r="K36" s="195">
        <f t="shared" si="2"/>
        <v>0</v>
      </c>
      <c r="L36" s="87" t="str">
        <f>IF(ISBLANK(ปพ.5!AJ34)," ",ปพ.5!AJ34)</f>
        <v xml:space="preserve"> </v>
      </c>
    </row>
    <row r="37" spans="1:12" ht="24.6" x14ac:dyDescent="0.25">
      <c r="A37" s="4">
        <f>ปพ.5!A35</f>
        <v>0</v>
      </c>
      <c r="B37" s="5">
        <f>ปพ.5!B35</f>
        <v>0</v>
      </c>
      <c r="C37" s="6">
        <f>ปพ.5!C35</f>
        <v>0</v>
      </c>
      <c r="D37" s="7">
        <f>ปพ.5!D35</f>
        <v>0</v>
      </c>
      <c r="E37" s="88">
        <f>ปพ.5!S35</f>
        <v>0</v>
      </c>
      <c r="F37" s="89">
        <f>ปพ.5!AE35</f>
        <v>0</v>
      </c>
      <c r="G37" s="214">
        <f t="shared" si="0"/>
        <v>0</v>
      </c>
      <c r="H37" s="88">
        <f>ปพ.5!AG35</f>
        <v>0</v>
      </c>
      <c r="I37" s="194">
        <f>ปพ.5!AH35</f>
        <v>0</v>
      </c>
      <c r="J37" s="195">
        <f t="shared" si="1"/>
        <v>0</v>
      </c>
      <c r="K37" s="195">
        <f t="shared" si="2"/>
        <v>0</v>
      </c>
      <c r="L37" s="87" t="str">
        <f>IF(ISBLANK(ปพ.5!AJ35)," ",ปพ.5!AJ35)</f>
        <v xml:space="preserve"> </v>
      </c>
    </row>
    <row r="38" spans="1:12" ht="24.6" x14ac:dyDescent="0.25">
      <c r="A38" s="4">
        <f>ปพ.5!A36</f>
        <v>0</v>
      </c>
      <c r="B38" s="5">
        <f>ปพ.5!B36</f>
        <v>0</v>
      </c>
      <c r="C38" s="6">
        <f>ปพ.5!C36</f>
        <v>0</v>
      </c>
      <c r="D38" s="7">
        <f>ปพ.5!D36</f>
        <v>0</v>
      </c>
      <c r="E38" s="88">
        <f>ปพ.5!S36</f>
        <v>0</v>
      </c>
      <c r="F38" s="89">
        <f>ปพ.5!AE36</f>
        <v>0</v>
      </c>
      <c r="G38" s="214">
        <f t="shared" si="0"/>
        <v>0</v>
      </c>
      <c r="H38" s="88">
        <f>ปพ.5!AG36</f>
        <v>0</v>
      </c>
      <c r="I38" s="194">
        <f>ปพ.5!AH36</f>
        <v>0</v>
      </c>
      <c r="J38" s="195">
        <f t="shared" si="1"/>
        <v>0</v>
      </c>
      <c r="K38" s="195">
        <f t="shared" si="2"/>
        <v>0</v>
      </c>
      <c r="L38" s="87" t="str">
        <f>IF(ISBLANK(ปพ.5!AJ36)," ",ปพ.5!AJ36)</f>
        <v xml:space="preserve"> </v>
      </c>
    </row>
    <row r="39" spans="1:12" ht="24.6" x14ac:dyDescent="0.25">
      <c r="A39" s="4">
        <f>ปพ.5!A37</f>
        <v>0</v>
      </c>
      <c r="B39" s="5">
        <f>ปพ.5!B37</f>
        <v>0</v>
      </c>
      <c r="C39" s="6">
        <f>ปพ.5!C37</f>
        <v>0</v>
      </c>
      <c r="D39" s="7">
        <f>ปพ.5!D37</f>
        <v>0</v>
      </c>
      <c r="E39" s="88">
        <f>ปพ.5!S37</f>
        <v>0</v>
      </c>
      <c r="F39" s="89">
        <f>ปพ.5!AE37</f>
        <v>0</v>
      </c>
      <c r="G39" s="214">
        <f t="shared" si="0"/>
        <v>0</v>
      </c>
      <c r="H39" s="88">
        <f>ปพ.5!AG37</f>
        <v>0</v>
      </c>
      <c r="I39" s="194">
        <f>ปพ.5!AH37</f>
        <v>0</v>
      </c>
      <c r="J39" s="195">
        <f t="shared" si="1"/>
        <v>0</v>
      </c>
      <c r="K39" s="195">
        <f t="shared" si="2"/>
        <v>0</v>
      </c>
      <c r="L39" s="87" t="str">
        <f>IF(ISBLANK(ปพ.5!AJ37)," ",ปพ.5!AJ37)</f>
        <v xml:space="preserve"> </v>
      </c>
    </row>
    <row r="40" spans="1:12" ht="24.6" x14ac:dyDescent="0.25">
      <c r="A40" s="4">
        <f>ปพ.5!A38</f>
        <v>0</v>
      </c>
      <c r="B40" s="5">
        <f>ปพ.5!B38</f>
        <v>0</v>
      </c>
      <c r="C40" s="6">
        <f>ปพ.5!C38</f>
        <v>0</v>
      </c>
      <c r="D40" s="7">
        <f>ปพ.5!D38</f>
        <v>0</v>
      </c>
      <c r="E40" s="88">
        <f>ปพ.5!S38</f>
        <v>0</v>
      </c>
      <c r="F40" s="89">
        <f>ปพ.5!AE38</f>
        <v>0</v>
      </c>
      <c r="G40" s="214">
        <f t="shared" si="0"/>
        <v>0</v>
      </c>
      <c r="H40" s="88">
        <f>ปพ.5!AG38</f>
        <v>0</v>
      </c>
      <c r="I40" s="194">
        <f>ปพ.5!AH38</f>
        <v>0</v>
      </c>
      <c r="J40" s="195">
        <f t="shared" si="1"/>
        <v>0</v>
      </c>
      <c r="K40" s="195">
        <f t="shared" si="2"/>
        <v>0</v>
      </c>
      <c r="L40" s="87" t="str">
        <f>IF(ISBLANK(ปพ.5!AJ38)," ",ปพ.5!AJ38)</f>
        <v xml:space="preserve"> </v>
      </c>
    </row>
    <row r="41" spans="1:12" ht="24.6" x14ac:dyDescent="0.25">
      <c r="A41" s="4">
        <f>ปพ.5!A39</f>
        <v>0</v>
      </c>
      <c r="B41" s="5">
        <f>ปพ.5!B39</f>
        <v>0</v>
      </c>
      <c r="C41" s="6">
        <f>ปพ.5!C39</f>
        <v>0</v>
      </c>
      <c r="D41" s="7">
        <f>ปพ.5!D39</f>
        <v>0</v>
      </c>
      <c r="E41" s="88">
        <f>ปพ.5!S39</f>
        <v>0</v>
      </c>
      <c r="F41" s="89">
        <f>ปพ.5!AE39</f>
        <v>0</v>
      </c>
      <c r="G41" s="214">
        <f t="shared" si="0"/>
        <v>0</v>
      </c>
      <c r="H41" s="88">
        <f>ปพ.5!AG39</f>
        <v>0</v>
      </c>
      <c r="I41" s="194">
        <f>ปพ.5!AH39</f>
        <v>0</v>
      </c>
      <c r="J41" s="195">
        <f t="shared" si="1"/>
        <v>0</v>
      </c>
      <c r="K41" s="195">
        <f t="shared" si="2"/>
        <v>0</v>
      </c>
      <c r="L41" s="87" t="str">
        <f>IF(ISBLANK(ปพ.5!AJ39)," ",ปพ.5!AJ39)</f>
        <v xml:space="preserve"> </v>
      </c>
    </row>
    <row r="42" spans="1:12" ht="24.6" x14ac:dyDescent="0.25">
      <c r="A42" s="4">
        <f>ปพ.5!A40</f>
        <v>0</v>
      </c>
      <c r="B42" s="5">
        <f>ปพ.5!B40</f>
        <v>0</v>
      </c>
      <c r="C42" s="6">
        <f>ปพ.5!C40</f>
        <v>0</v>
      </c>
      <c r="D42" s="7">
        <f>ปพ.5!D40</f>
        <v>0</v>
      </c>
      <c r="E42" s="88">
        <f>ปพ.5!S40</f>
        <v>0</v>
      </c>
      <c r="F42" s="89">
        <f>ปพ.5!AE40</f>
        <v>0</v>
      </c>
      <c r="G42" s="214">
        <f t="shared" si="0"/>
        <v>0</v>
      </c>
      <c r="H42" s="88">
        <f>ปพ.5!AG40</f>
        <v>0</v>
      </c>
      <c r="I42" s="194">
        <f>ปพ.5!AH40</f>
        <v>0</v>
      </c>
      <c r="J42" s="195">
        <f t="shared" si="1"/>
        <v>0</v>
      </c>
      <c r="K42" s="195">
        <f t="shared" si="2"/>
        <v>0</v>
      </c>
      <c r="L42" s="87" t="str">
        <f>IF(ISBLANK(ปพ.5!AJ40)," ",ปพ.5!AJ40)</f>
        <v xml:space="preserve"> </v>
      </c>
    </row>
    <row r="43" spans="1:12" ht="24.6" x14ac:dyDescent="0.25">
      <c r="A43" s="4">
        <f>ปพ.5!A41</f>
        <v>0</v>
      </c>
      <c r="B43" s="5">
        <f>ปพ.5!B41</f>
        <v>0</v>
      </c>
      <c r="C43" s="6">
        <f>ปพ.5!C41</f>
        <v>0</v>
      </c>
      <c r="D43" s="7">
        <f>ปพ.5!D41</f>
        <v>0</v>
      </c>
      <c r="E43" s="88">
        <f>ปพ.5!S41</f>
        <v>0</v>
      </c>
      <c r="F43" s="89">
        <f>ปพ.5!AE41</f>
        <v>0</v>
      </c>
      <c r="G43" s="214">
        <f t="shared" si="0"/>
        <v>0</v>
      </c>
      <c r="H43" s="88">
        <f>ปพ.5!AG41</f>
        <v>0</v>
      </c>
      <c r="I43" s="194">
        <f>ปพ.5!AH41</f>
        <v>0</v>
      </c>
      <c r="J43" s="195">
        <f t="shared" si="1"/>
        <v>0</v>
      </c>
      <c r="K43" s="195">
        <f t="shared" si="2"/>
        <v>0</v>
      </c>
      <c r="L43" s="87" t="str">
        <f>IF(ISBLANK(ปพ.5!AJ41)," ",ปพ.5!AJ41)</f>
        <v xml:space="preserve"> </v>
      </c>
    </row>
    <row r="44" spans="1:12" ht="24.6" x14ac:dyDescent="0.25">
      <c r="A44" s="4">
        <f>ปพ.5!A42</f>
        <v>0</v>
      </c>
      <c r="B44" s="5">
        <f>ปพ.5!B42</f>
        <v>0</v>
      </c>
      <c r="C44" s="6">
        <f>ปพ.5!C42</f>
        <v>0</v>
      </c>
      <c r="D44" s="7">
        <f>ปพ.5!D42</f>
        <v>0</v>
      </c>
      <c r="E44" s="88">
        <f>ปพ.5!S42</f>
        <v>0</v>
      </c>
      <c r="F44" s="89">
        <f>ปพ.5!AE42</f>
        <v>0</v>
      </c>
      <c r="G44" s="214">
        <f t="shared" si="0"/>
        <v>0</v>
      </c>
      <c r="H44" s="88">
        <f>ปพ.5!AG42</f>
        <v>0</v>
      </c>
      <c r="I44" s="194">
        <f>ปพ.5!AH42</f>
        <v>0</v>
      </c>
      <c r="J44" s="195">
        <f t="shared" si="1"/>
        <v>0</v>
      </c>
      <c r="K44" s="195">
        <f t="shared" si="2"/>
        <v>0</v>
      </c>
      <c r="L44" s="87" t="str">
        <f>IF(ISBLANK(ปพ.5!AJ42)," ",ปพ.5!AJ42)</f>
        <v xml:space="preserve"> </v>
      </c>
    </row>
    <row r="45" spans="1:12" ht="24.6" x14ac:dyDescent="0.25">
      <c r="A45" s="4">
        <f>ปพ.5!A43</f>
        <v>0</v>
      </c>
      <c r="B45" s="5">
        <f>ปพ.5!B43</f>
        <v>0</v>
      </c>
      <c r="C45" s="6">
        <f>ปพ.5!C43</f>
        <v>0</v>
      </c>
      <c r="D45" s="7">
        <f>ปพ.5!D43</f>
        <v>0</v>
      </c>
      <c r="E45" s="88">
        <f>ปพ.5!S43</f>
        <v>0</v>
      </c>
      <c r="F45" s="89">
        <f>ปพ.5!AE43</f>
        <v>0</v>
      </c>
      <c r="G45" s="214">
        <f t="shared" si="0"/>
        <v>0</v>
      </c>
      <c r="H45" s="88">
        <f>ปพ.5!AG43</f>
        <v>0</v>
      </c>
      <c r="I45" s="194">
        <f>ปพ.5!AH43</f>
        <v>0</v>
      </c>
      <c r="J45" s="195">
        <f t="shared" si="1"/>
        <v>0</v>
      </c>
      <c r="K45" s="195">
        <f t="shared" si="2"/>
        <v>0</v>
      </c>
      <c r="L45" s="87" t="str">
        <f>IF(ISBLANK(ปพ.5!AJ43)," ",ปพ.5!AJ43)</f>
        <v xml:space="preserve"> </v>
      </c>
    </row>
    <row r="46" spans="1:12" ht="24.6" x14ac:dyDescent="0.25">
      <c r="A46" s="4">
        <f>ปพ.5!A44</f>
        <v>0</v>
      </c>
      <c r="B46" s="5">
        <f>ปพ.5!B44</f>
        <v>0</v>
      </c>
      <c r="C46" s="6">
        <f>ปพ.5!C44</f>
        <v>0</v>
      </c>
      <c r="D46" s="7">
        <f>ปพ.5!D44</f>
        <v>0</v>
      </c>
      <c r="E46" s="88">
        <f>ปพ.5!S44</f>
        <v>0</v>
      </c>
      <c r="F46" s="89">
        <f>ปพ.5!AE44</f>
        <v>0</v>
      </c>
      <c r="G46" s="214">
        <f t="shared" si="0"/>
        <v>0</v>
      </c>
      <c r="H46" s="88">
        <f>ปพ.5!AG44</f>
        <v>0</v>
      </c>
      <c r="I46" s="194">
        <f>ปพ.5!AH44</f>
        <v>0</v>
      </c>
      <c r="J46" s="195">
        <f t="shared" si="1"/>
        <v>0</v>
      </c>
      <c r="K46" s="195">
        <f t="shared" si="2"/>
        <v>0</v>
      </c>
      <c r="L46" s="87" t="str">
        <f>IF(ISBLANK(ปพ.5!AJ44)," ",ปพ.5!AJ44)</f>
        <v xml:space="preserve"> </v>
      </c>
    </row>
    <row r="47" spans="1:12" ht="24.6" x14ac:dyDescent="0.25">
      <c r="A47" s="4">
        <f>ปพ.5!A45</f>
        <v>0</v>
      </c>
      <c r="B47" s="5">
        <f>ปพ.5!B45</f>
        <v>0</v>
      </c>
      <c r="C47" s="6">
        <f>ปพ.5!C45</f>
        <v>0</v>
      </c>
      <c r="D47" s="7">
        <f>ปพ.5!D45</f>
        <v>0</v>
      </c>
      <c r="E47" s="88">
        <f>ปพ.5!S45</f>
        <v>0</v>
      </c>
      <c r="F47" s="89">
        <f>ปพ.5!AE45</f>
        <v>0</v>
      </c>
      <c r="G47" s="214">
        <f t="shared" si="0"/>
        <v>0</v>
      </c>
      <c r="H47" s="88">
        <f>ปพ.5!AG45</f>
        <v>0</v>
      </c>
      <c r="I47" s="194">
        <f>ปพ.5!AH45</f>
        <v>0</v>
      </c>
      <c r="J47" s="195">
        <f t="shared" si="1"/>
        <v>0</v>
      </c>
      <c r="K47" s="195">
        <f t="shared" si="2"/>
        <v>0</v>
      </c>
      <c r="L47" s="87" t="str">
        <f>IF(ISBLANK(ปพ.5!AJ45)," ",ปพ.5!AJ45)</f>
        <v xml:space="preserve"> </v>
      </c>
    </row>
    <row r="48" spans="1:12" ht="24.6" x14ac:dyDescent="0.25">
      <c r="A48" s="4">
        <f>ปพ.5!A46</f>
        <v>0</v>
      </c>
      <c r="B48" s="5">
        <f>ปพ.5!B46</f>
        <v>0</v>
      </c>
      <c r="C48" s="6">
        <f>ปพ.5!C46</f>
        <v>0</v>
      </c>
      <c r="D48" s="7">
        <f>ปพ.5!D46</f>
        <v>0</v>
      </c>
      <c r="E48" s="88">
        <f>ปพ.5!S46</f>
        <v>0</v>
      </c>
      <c r="F48" s="89">
        <f>ปพ.5!AE46</f>
        <v>0</v>
      </c>
      <c r="G48" s="214">
        <f t="shared" si="0"/>
        <v>0</v>
      </c>
      <c r="H48" s="88">
        <f>ปพ.5!AG46</f>
        <v>0</v>
      </c>
      <c r="I48" s="194">
        <f>ปพ.5!AH46</f>
        <v>0</v>
      </c>
      <c r="J48" s="195">
        <f t="shared" si="1"/>
        <v>0</v>
      </c>
      <c r="K48" s="195">
        <f t="shared" si="2"/>
        <v>0</v>
      </c>
      <c r="L48" s="87" t="str">
        <f>IF(ISBLANK(ปพ.5!AJ46)," ",ปพ.5!AJ46)</f>
        <v xml:space="preserve"> </v>
      </c>
    </row>
    <row r="49" spans="1:12" ht="24.6" x14ac:dyDescent="0.25">
      <c r="A49" s="4">
        <f>ปพ.5!A47</f>
        <v>0</v>
      </c>
      <c r="B49" s="5">
        <f>ปพ.5!B47</f>
        <v>0</v>
      </c>
      <c r="C49" s="6">
        <f>ปพ.5!C47</f>
        <v>0</v>
      </c>
      <c r="D49" s="7">
        <f>ปพ.5!D47</f>
        <v>0</v>
      </c>
      <c r="E49" s="88">
        <f>ปพ.5!S47</f>
        <v>0</v>
      </c>
      <c r="F49" s="89">
        <f>ปพ.5!AE47</f>
        <v>0</v>
      </c>
      <c r="G49" s="214">
        <f t="shared" si="0"/>
        <v>0</v>
      </c>
      <c r="H49" s="88">
        <f>ปพ.5!AG47</f>
        <v>0</v>
      </c>
      <c r="I49" s="194">
        <f>ปพ.5!AH47</f>
        <v>0</v>
      </c>
      <c r="J49" s="195">
        <f t="shared" si="1"/>
        <v>0</v>
      </c>
      <c r="K49" s="195">
        <f t="shared" si="2"/>
        <v>0</v>
      </c>
      <c r="L49" s="87" t="str">
        <f>IF(ISBLANK(ปพ.5!AJ47)," ",ปพ.5!AJ47)</f>
        <v xml:space="preserve"> </v>
      </c>
    </row>
    <row r="50" spans="1:12" ht="24.6" x14ac:dyDescent="0.25">
      <c r="A50" s="4">
        <f>ปพ.5!A48</f>
        <v>0</v>
      </c>
      <c r="B50" s="5">
        <f>ปพ.5!B48</f>
        <v>0</v>
      </c>
      <c r="C50" s="6">
        <f>ปพ.5!C48</f>
        <v>0</v>
      </c>
      <c r="D50" s="7">
        <f>ปพ.5!D48</f>
        <v>0</v>
      </c>
      <c r="E50" s="88">
        <f>ปพ.5!S48</f>
        <v>0</v>
      </c>
      <c r="F50" s="89">
        <f>ปพ.5!AE48</f>
        <v>0</v>
      </c>
      <c r="G50" s="214">
        <f t="shared" si="0"/>
        <v>0</v>
      </c>
      <c r="H50" s="88">
        <f>ปพ.5!AG48</f>
        <v>0</v>
      </c>
      <c r="I50" s="194">
        <f>ปพ.5!AH48</f>
        <v>0</v>
      </c>
      <c r="J50" s="195">
        <f t="shared" si="1"/>
        <v>0</v>
      </c>
      <c r="K50" s="195">
        <f t="shared" si="2"/>
        <v>0</v>
      </c>
      <c r="L50" s="87" t="str">
        <f>IF(ISBLANK(ปพ.5!AJ48)," ",ปพ.5!AJ48)</f>
        <v xml:space="preserve"> </v>
      </c>
    </row>
    <row r="51" spans="1:12" ht="24.6" x14ac:dyDescent="0.25">
      <c r="A51" s="4">
        <f>ปพ.5!A49</f>
        <v>0</v>
      </c>
      <c r="B51" s="5">
        <f>ปพ.5!B49</f>
        <v>0</v>
      </c>
      <c r="C51" s="6">
        <f>ปพ.5!C49</f>
        <v>0</v>
      </c>
      <c r="D51" s="7">
        <f>ปพ.5!D49</f>
        <v>0</v>
      </c>
      <c r="E51" s="88">
        <f>ปพ.5!S49</f>
        <v>0</v>
      </c>
      <c r="F51" s="89">
        <f>ปพ.5!AE49</f>
        <v>0</v>
      </c>
      <c r="G51" s="214">
        <f t="shared" si="0"/>
        <v>0</v>
      </c>
      <c r="H51" s="88">
        <f>ปพ.5!AG49</f>
        <v>0</v>
      </c>
      <c r="I51" s="194">
        <f>ปพ.5!AH49</f>
        <v>0</v>
      </c>
      <c r="J51" s="195">
        <f t="shared" si="1"/>
        <v>0</v>
      </c>
      <c r="K51" s="195">
        <f t="shared" si="2"/>
        <v>0</v>
      </c>
      <c r="L51" s="87" t="str">
        <f>IF(ISBLANK(ปพ.5!AJ49)," ",ปพ.5!AJ49)</f>
        <v xml:space="preserve"> </v>
      </c>
    </row>
    <row r="52" spans="1:12" ht="24.6" x14ac:dyDescent="0.25">
      <c r="A52" s="4">
        <f>ปพ.5!A50</f>
        <v>0</v>
      </c>
      <c r="B52" s="5">
        <f>ปพ.5!B50</f>
        <v>0</v>
      </c>
      <c r="C52" s="6">
        <f>ปพ.5!C50</f>
        <v>0</v>
      </c>
      <c r="D52" s="7">
        <f>ปพ.5!D50</f>
        <v>0</v>
      </c>
      <c r="E52" s="88">
        <f>ปพ.5!S50</f>
        <v>0</v>
      </c>
      <c r="F52" s="89">
        <f>ปพ.5!AE50</f>
        <v>0</v>
      </c>
      <c r="G52" s="214">
        <f t="shared" si="0"/>
        <v>0</v>
      </c>
      <c r="H52" s="88">
        <f>ปพ.5!AG50</f>
        <v>0</v>
      </c>
      <c r="I52" s="194">
        <f>ปพ.5!AH50</f>
        <v>0</v>
      </c>
      <c r="J52" s="195">
        <f t="shared" si="1"/>
        <v>0</v>
      </c>
      <c r="K52" s="195">
        <f t="shared" si="2"/>
        <v>0</v>
      </c>
      <c r="L52" s="87" t="str">
        <f>IF(ISBLANK(ปพ.5!AJ50)," ",ปพ.5!AJ50)</f>
        <v xml:space="preserve"> </v>
      </c>
    </row>
    <row r="53" spans="1:12" ht="24.6" x14ac:dyDescent="0.25">
      <c r="A53" s="4">
        <f>ปพ.5!A51</f>
        <v>0</v>
      </c>
      <c r="B53" s="5">
        <f>ปพ.5!B51</f>
        <v>0</v>
      </c>
      <c r="C53" s="6">
        <f>ปพ.5!C51</f>
        <v>0</v>
      </c>
      <c r="D53" s="7">
        <f>ปพ.5!D51</f>
        <v>0</v>
      </c>
      <c r="E53" s="88">
        <f>ปพ.5!S51</f>
        <v>0</v>
      </c>
      <c r="F53" s="89">
        <f>ปพ.5!AE51</f>
        <v>0</v>
      </c>
      <c r="G53" s="214">
        <f t="shared" si="0"/>
        <v>0</v>
      </c>
      <c r="H53" s="88">
        <f>ปพ.5!AG51</f>
        <v>0</v>
      </c>
      <c r="I53" s="194">
        <f>ปพ.5!AH51</f>
        <v>0</v>
      </c>
      <c r="J53" s="195">
        <f t="shared" si="1"/>
        <v>0</v>
      </c>
      <c r="K53" s="195">
        <f t="shared" si="2"/>
        <v>0</v>
      </c>
      <c r="L53" s="87" t="str">
        <f>IF(ISBLANK(ปพ.5!AJ51)," ",ปพ.5!AJ51)</f>
        <v xml:space="preserve"> </v>
      </c>
    </row>
    <row r="54" spans="1:12" ht="27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27" x14ac:dyDescent="0.25">
      <c r="A55" s="8"/>
      <c r="B55" s="8"/>
      <c r="C55" s="8"/>
      <c r="D55" s="9" t="s">
        <v>102</v>
      </c>
      <c r="E55" s="10">
        <f t="shared" ref="E55:I55" si="3">SUM(E9:E53)</f>
        <v>0</v>
      </c>
      <c r="F55" s="10">
        <f t="shared" si="3"/>
        <v>0</v>
      </c>
      <c r="G55" s="10">
        <f t="shared" si="3"/>
        <v>0</v>
      </c>
      <c r="H55" s="10">
        <f t="shared" si="3"/>
        <v>0</v>
      </c>
      <c r="I55" s="10">
        <f t="shared" si="3"/>
        <v>0</v>
      </c>
      <c r="J55" s="10">
        <f>SUM(J9:J53)</f>
        <v>0</v>
      </c>
      <c r="K55" s="10">
        <f>SUM(K9:K53)</f>
        <v>0</v>
      </c>
      <c r="L55" s="8"/>
    </row>
    <row r="56" spans="1:12" ht="27" x14ac:dyDescent="0.25">
      <c r="A56" s="8"/>
      <c r="B56" s="8"/>
      <c r="C56" s="8"/>
      <c r="D56" s="9" t="s">
        <v>103</v>
      </c>
      <c r="E56" s="11">
        <f>ปก!A26</f>
        <v>0</v>
      </c>
      <c r="F56" s="11">
        <f>ปก!A26</f>
        <v>0</v>
      </c>
      <c r="G56" s="11">
        <f>ปก!A26</f>
        <v>0</v>
      </c>
      <c r="H56" s="11">
        <f>ปก!A26</f>
        <v>0</v>
      </c>
      <c r="I56" s="11">
        <f>ปก!A26</f>
        <v>0</v>
      </c>
      <c r="J56" s="11">
        <f>ปก!A26</f>
        <v>0</v>
      </c>
      <c r="K56" s="11">
        <f>ปก!A26</f>
        <v>0</v>
      </c>
      <c r="L56" s="8"/>
    </row>
    <row r="57" spans="1:12" ht="27" x14ac:dyDescent="0.25">
      <c r="A57" s="8"/>
      <c r="B57" s="8"/>
      <c r="C57" s="8"/>
      <c r="D57" s="9" t="s">
        <v>104</v>
      </c>
      <c r="E57" s="281" t="e">
        <f>E55/E56</f>
        <v>#DIV/0!</v>
      </c>
      <c r="F57" s="281" t="e">
        <f t="shared" ref="F57:J57" si="4">F55/F56</f>
        <v>#DIV/0!</v>
      </c>
      <c r="G57" s="281" t="e">
        <f t="shared" si="4"/>
        <v>#DIV/0!</v>
      </c>
      <c r="H57" s="281" t="e">
        <f t="shared" si="4"/>
        <v>#DIV/0!</v>
      </c>
      <c r="I57" s="281" t="e">
        <f t="shared" si="4"/>
        <v>#DIV/0!</v>
      </c>
      <c r="J57" s="281" t="e">
        <f t="shared" si="4"/>
        <v>#DIV/0!</v>
      </c>
      <c r="K57" s="281" t="e">
        <f>K55/K56</f>
        <v>#DIV/0!</v>
      </c>
      <c r="L57" s="8"/>
    </row>
    <row r="58" spans="1:12" ht="27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27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27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27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27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27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27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27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27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27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27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27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27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</sheetData>
  <sheetProtection algorithmName="SHA-512" hashValue="AQo1rO8f3fSHr3wtZrpPIbDqI3+sroUUkd3sAjg11i9zfWWsJ+nDmkup+ObYJ9jnPcNCxWhUnHKZcGECRaivWA==" saltValue="Xl7TZskgj4KhmaF/2GYmYA==" spinCount="100000" sheet="1" objects="1" scenarios="1"/>
  <mergeCells count="13">
    <mergeCell ref="A1:L1"/>
    <mergeCell ref="A2:L2"/>
    <mergeCell ref="A3:L3"/>
    <mergeCell ref="A4:D4"/>
    <mergeCell ref="A5:A8"/>
    <mergeCell ref="B5:B8"/>
    <mergeCell ref="C5:C8"/>
    <mergeCell ref="D5:D8"/>
    <mergeCell ref="K5:K7"/>
    <mergeCell ref="L5:L8"/>
    <mergeCell ref="E4:L4"/>
    <mergeCell ref="H5:J6"/>
    <mergeCell ref="E5:G6"/>
  </mergeCells>
  <pageMargins left="0.9055118110236221" right="0.70866141732283472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"/>
  <sheetViews>
    <sheetView view="pageBreakPreview" zoomScale="130" zoomScaleNormal="100" zoomScaleSheetLayoutView="130" workbookViewId="0">
      <selection activeCell="H21" sqref="H21:H24"/>
    </sheetView>
  </sheetViews>
  <sheetFormatPr defaultColWidth="8.09765625" defaultRowHeight="14.25" customHeight="1" x14ac:dyDescent="0.55000000000000004"/>
  <cols>
    <col min="1" max="1" width="13.296875" style="36" bestFit="1" customWidth="1"/>
    <col min="2" max="2" width="8" style="36" bestFit="1" customWidth="1"/>
    <col min="3" max="4" width="5.796875" style="36" bestFit="1" customWidth="1"/>
    <col min="5" max="5" width="4.19921875" style="36" customWidth="1"/>
    <col min="6" max="6" width="26.796875" style="36" bestFit="1" customWidth="1"/>
    <col min="7" max="7" width="8.09765625" style="36"/>
    <col min="8" max="8" width="6.296875" style="36" bestFit="1" customWidth="1"/>
    <col min="9" max="9" width="2.3984375" style="36" bestFit="1" customWidth="1"/>
    <col min="10" max="16384" width="8.09765625" style="36"/>
  </cols>
  <sheetData>
    <row r="1" spans="1:9" ht="18.600000000000001" x14ac:dyDescent="0.55000000000000004">
      <c r="A1" s="430" t="s">
        <v>20</v>
      </c>
      <c r="B1" s="430"/>
      <c r="C1" s="13"/>
      <c r="D1" s="13"/>
      <c r="E1" s="14"/>
      <c r="F1" s="15"/>
      <c r="G1" s="15"/>
      <c r="H1" s="15"/>
      <c r="I1" s="15"/>
    </row>
    <row r="2" spans="1:9" ht="18.600000000000001" x14ac:dyDescent="0.55000000000000004">
      <c r="A2" s="431" t="str">
        <f>ข้อมูลพื้นฐาน!B6</f>
        <v xml:space="preserve">ชั้นประถมศึกษาปีที่ </v>
      </c>
      <c r="B2" s="431"/>
      <c r="C2" s="431"/>
      <c r="D2" s="13"/>
      <c r="E2" s="14"/>
      <c r="F2" s="15"/>
      <c r="G2" s="15"/>
      <c r="H2" s="15"/>
      <c r="I2" s="15"/>
    </row>
    <row r="3" spans="1:9" ht="18.600000000000001" x14ac:dyDescent="0.55000000000000004">
      <c r="A3" s="431" t="str">
        <f>"รหัสรายวิชา "&amp;ข้อมูลพื้นฐาน!B8&amp;"   รายวิชา "&amp;ข้อมูลพื้นฐาน!B9&amp;" ครูผู้สอน  "&amp;ข้อมูลพื้นฐาน!B10</f>
        <v xml:space="preserve">รหัสรายวิชา    รายวิชา  ครูผู้สอน  </v>
      </c>
      <c r="B3" s="431"/>
      <c r="C3" s="431"/>
      <c r="D3" s="431"/>
      <c r="E3" s="431"/>
      <c r="F3" s="431"/>
      <c r="G3" s="431"/>
      <c r="H3" s="431"/>
      <c r="I3" s="431"/>
    </row>
    <row r="4" spans="1:9" ht="19.2" thickBot="1" x14ac:dyDescent="0.6">
      <c r="A4" s="432" t="s">
        <v>105</v>
      </c>
      <c r="B4" s="432"/>
      <c r="C4" s="432"/>
      <c r="D4" s="432"/>
      <c r="E4" s="432"/>
      <c r="F4" s="432"/>
      <c r="G4" s="432"/>
      <c r="H4" s="432"/>
      <c r="I4" s="15"/>
    </row>
    <row r="5" spans="1:9" ht="19.2" thickBot="1" x14ac:dyDescent="0.6">
      <c r="A5" s="433" t="s">
        <v>106</v>
      </c>
      <c r="B5" s="434"/>
      <c r="C5" s="434"/>
      <c r="D5" s="16"/>
      <c r="E5" s="14"/>
      <c r="F5" s="17" t="s">
        <v>107</v>
      </c>
      <c r="G5" s="18"/>
      <c r="H5" s="19"/>
      <c r="I5" s="20"/>
    </row>
    <row r="6" spans="1:9" ht="19.2" thickBot="1" x14ac:dyDescent="0.6">
      <c r="A6" s="21" t="s">
        <v>108</v>
      </c>
      <c r="B6" s="22" t="s">
        <v>109</v>
      </c>
      <c r="C6" s="22" t="s">
        <v>24</v>
      </c>
      <c r="D6" s="23" t="s">
        <v>110</v>
      </c>
      <c r="E6" s="14"/>
      <c r="F6" s="230" t="s">
        <v>111</v>
      </c>
      <c r="G6" s="235" t="s">
        <v>109</v>
      </c>
      <c r="H6" s="234" t="s">
        <v>24</v>
      </c>
      <c r="I6" s="15"/>
    </row>
    <row r="7" spans="1:9" ht="19.2" thickBot="1" x14ac:dyDescent="0.6">
      <c r="A7" s="24">
        <v>0</v>
      </c>
      <c r="B7" s="42">
        <f>COUNTIF(ปพ.5!$AJ$7:$AJ$55,"0")</f>
        <v>0</v>
      </c>
      <c r="C7" s="284" t="e">
        <f>B7/$B$15*100</f>
        <v>#DIV/0!</v>
      </c>
      <c r="D7" s="25">
        <f>A7*B7</f>
        <v>0</v>
      </c>
      <c r="E7" s="14"/>
      <c r="F7" s="231" t="s">
        <v>112</v>
      </c>
      <c r="G7" s="224">
        <f>COUNTIF(ปพ.5!AV7:AV55,"ดีเยี่ยม")</f>
        <v>0</v>
      </c>
      <c r="H7" s="282" t="e">
        <f>G7/G10*100</f>
        <v>#DIV/0!</v>
      </c>
      <c r="I7" s="15"/>
    </row>
    <row r="8" spans="1:9" ht="19.2" thickBot="1" x14ac:dyDescent="0.6">
      <c r="A8" s="24">
        <v>1</v>
      </c>
      <c r="B8" s="42">
        <f>COUNTIF(ปพ.5!$AJ$7:$AJ$55,"1")</f>
        <v>0</v>
      </c>
      <c r="C8" s="284" t="e">
        <f t="shared" ref="C8:C14" si="0">B8/$B$15*100</f>
        <v>#DIV/0!</v>
      </c>
      <c r="D8" s="25">
        <f t="shared" ref="D8:D14" si="1">A8*B8</f>
        <v>0</v>
      </c>
      <c r="E8" s="14"/>
      <c r="F8" s="232" t="s">
        <v>113</v>
      </c>
      <c r="G8" s="224">
        <f>COUNTIF(ปพ.5!AV7:AV55,"ดี")</f>
        <v>0</v>
      </c>
      <c r="H8" s="282" t="e">
        <f>G8/G10*100</f>
        <v>#DIV/0!</v>
      </c>
      <c r="I8" s="15"/>
    </row>
    <row r="9" spans="1:9" ht="19.2" thickBot="1" x14ac:dyDescent="0.6">
      <c r="A9" s="24">
        <v>1.5</v>
      </c>
      <c r="B9" s="42">
        <f>COUNTIF(ปพ.5!$AJ$7:$AJ$55,"1.5")</f>
        <v>0</v>
      </c>
      <c r="C9" s="284" t="e">
        <f t="shared" si="0"/>
        <v>#DIV/0!</v>
      </c>
      <c r="D9" s="25">
        <f t="shared" si="1"/>
        <v>0</v>
      </c>
      <c r="E9" s="14"/>
      <c r="F9" s="233" t="s">
        <v>114</v>
      </c>
      <c r="G9" s="224">
        <f>COUNTIF(ปพ.5!AV7:AV55,"ผ่าน")</f>
        <v>0</v>
      </c>
      <c r="H9" s="282" t="e">
        <f>G9/G10*100</f>
        <v>#DIV/0!</v>
      </c>
      <c r="I9" s="15"/>
    </row>
    <row r="10" spans="1:9" ht="19.2" thickBot="1" x14ac:dyDescent="0.6">
      <c r="A10" s="24">
        <v>2</v>
      </c>
      <c r="B10" s="42">
        <f>COUNTIF(ปพ.5!$AJ$7:$AJ$55,"2")</f>
        <v>0</v>
      </c>
      <c r="C10" s="284" t="e">
        <f t="shared" si="0"/>
        <v>#DIV/0!</v>
      </c>
      <c r="D10" s="25">
        <f t="shared" si="1"/>
        <v>0</v>
      </c>
      <c r="E10" s="14"/>
      <c r="F10" s="218" t="s">
        <v>103</v>
      </c>
      <c r="G10" s="229">
        <f>SUM(G7:G9)</f>
        <v>0</v>
      </c>
      <c r="H10" s="283" t="e">
        <f>SUM(H7:H9)</f>
        <v>#DIV/0!</v>
      </c>
      <c r="I10" s="26"/>
    </row>
    <row r="11" spans="1:9" ht="19.2" thickBot="1" x14ac:dyDescent="0.6">
      <c r="A11" s="24">
        <v>2.5</v>
      </c>
      <c r="B11" s="42">
        <f>COUNTIF(ปพ.5!$AJ$7:$AJ$55,"2.5")</f>
        <v>0</v>
      </c>
      <c r="C11" s="284" t="e">
        <f t="shared" si="0"/>
        <v>#DIV/0!</v>
      </c>
      <c r="D11" s="25">
        <f t="shared" si="1"/>
        <v>0</v>
      </c>
      <c r="E11" s="14"/>
      <c r="F11" s="15"/>
      <c r="G11" s="15"/>
      <c r="H11" s="15"/>
      <c r="I11" s="15"/>
    </row>
    <row r="12" spans="1:9" ht="19.2" thickBot="1" x14ac:dyDescent="0.6">
      <c r="A12" s="24">
        <v>3</v>
      </c>
      <c r="B12" s="42">
        <f>COUNTIF(ปพ.5!$AJ$7:$AJ$55,"3")</f>
        <v>0</v>
      </c>
      <c r="C12" s="284" t="e">
        <f t="shared" si="0"/>
        <v>#DIV/0!</v>
      </c>
      <c r="D12" s="25">
        <f t="shared" si="1"/>
        <v>0</v>
      </c>
      <c r="E12" s="14"/>
      <c r="F12" s="27" t="s">
        <v>119</v>
      </c>
      <c r="G12" s="28"/>
      <c r="H12" s="29"/>
      <c r="I12" s="15"/>
    </row>
    <row r="13" spans="1:9" ht="19.2" thickBot="1" x14ac:dyDescent="0.6">
      <c r="A13" s="24">
        <v>3.5</v>
      </c>
      <c r="B13" s="42">
        <f>COUNTIF(ปพ.5!$AJ$7:$AJ$55,"3.5")</f>
        <v>0</v>
      </c>
      <c r="C13" s="284" t="e">
        <f t="shared" si="0"/>
        <v>#DIV/0!</v>
      </c>
      <c r="D13" s="25">
        <f t="shared" si="1"/>
        <v>0</v>
      </c>
      <c r="E13" s="30">
        <f>SUM(B7:B14)</f>
        <v>0</v>
      </c>
      <c r="F13" s="219" t="s">
        <v>111</v>
      </c>
      <c r="G13" s="223" t="s">
        <v>109</v>
      </c>
      <c r="H13" s="222" t="s">
        <v>24</v>
      </c>
      <c r="I13" s="15"/>
    </row>
    <row r="14" spans="1:9" ht="19.2" thickBot="1" x14ac:dyDescent="0.6">
      <c r="A14" s="31">
        <v>4</v>
      </c>
      <c r="B14" s="42">
        <f>COUNTIF(ปพ.5!$AJ$7:$AJ$55,"4")</f>
        <v>0</v>
      </c>
      <c r="C14" s="284" t="e">
        <f t="shared" si="0"/>
        <v>#DIV/0!</v>
      </c>
      <c r="D14" s="25">
        <f t="shared" si="1"/>
        <v>0</v>
      </c>
      <c r="E14" s="30">
        <f>SUM(D7:D14)</f>
        <v>0</v>
      </c>
      <c r="F14" s="220" t="s">
        <v>112</v>
      </c>
      <c r="G14" s="224">
        <f>COUNTIF(ปพ.5!BC7:BC55,"ดีเยี่ยม")</f>
        <v>0</v>
      </c>
      <c r="H14" s="282" t="e">
        <f>G14/G17*100</f>
        <v>#DIV/0!</v>
      </c>
      <c r="I14" s="15"/>
    </row>
    <row r="15" spans="1:9" ht="19.2" thickBot="1" x14ac:dyDescent="0.6">
      <c r="A15" s="32" t="s">
        <v>21</v>
      </c>
      <c r="B15" s="33">
        <f>SUM(B7:B14)</f>
        <v>0</v>
      </c>
      <c r="C15" s="285" t="e">
        <f>E13/G29*100</f>
        <v>#DIV/0!</v>
      </c>
      <c r="D15" s="34" t="e">
        <f>E14/E15*100</f>
        <v>#DIV/0!</v>
      </c>
      <c r="E15" s="14">
        <f>B15*A14</f>
        <v>0</v>
      </c>
      <c r="F15" s="221" t="s">
        <v>113</v>
      </c>
      <c r="G15" s="224">
        <f>COUNTIF(ปพ.5!BC7:BC55,"ดี")</f>
        <v>0</v>
      </c>
      <c r="H15" s="282" t="e">
        <f>G15/G17*100</f>
        <v>#DIV/0!</v>
      </c>
      <c r="I15" s="15"/>
    </row>
    <row r="16" spans="1:9" ht="19.2" thickBot="1" x14ac:dyDescent="0.6">
      <c r="A16" s="13"/>
      <c r="B16" s="13"/>
      <c r="C16" s="13"/>
      <c r="D16" s="13"/>
      <c r="E16" s="14"/>
      <c r="F16" s="217" t="s">
        <v>114</v>
      </c>
      <c r="G16" s="229">
        <f>COUNTIF(ปพ.5!BC7:BC55,"ผ่าน")</f>
        <v>0</v>
      </c>
      <c r="H16" s="286" t="e">
        <f>G16/G17*100</f>
        <v>#DIV/0!</v>
      </c>
      <c r="I16" s="15"/>
    </row>
    <row r="17" spans="1:9" ht="19.2" thickBot="1" x14ac:dyDescent="0.6">
      <c r="A17" s="435"/>
      <c r="B17" s="436"/>
      <c r="C17" s="436"/>
      <c r="D17" s="437"/>
      <c r="E17" s="14"/>
      <c r="F17" s="228" t="s">
        <v>103</v>
      </c>
      <c r="G17" s="227">
        <f>SUM(G14:G16)</f>
        <v>0</v>
      </c>
      <c r="H17" s="287" t="e">
        <f>SUM(H14:H16)</f>
        <v>#DIV/0!</v>
      </c>
      <c r="I17" s="15"/>
    </row>
    <row r="18" spans="1:9" ht="19.2" thickBot="1" x14ac:dyDescent="0.6">
      <c r="A18" s="438"/>
      <c r="B18" s="439"/>
      <c r="C18" s="440"/>
      <c r="D18" s="35"/>
    </row>
    <row r="19" spans="1:9" ht="19.2" thickBot="1" x14ac:dyDescent="0.6">
      <c r="A19" s="438"/>
      <c r="B19" s="439"/>
      <c r="C19" s="440"/>
      <c r="D19" s="35"/>
      <c r="F19" s="27" t="s">
        <v>118</v>
      </c>
      <c r="G19" s="28"/>
      <c r="H19" s="29"/>
    </row>
    <row r="20" spans="1:9" ht="19.2" thickBot="1" x14ac:dyDescent="0.6">
      <c r="A20" s="438"/>
      <c r="B20" s="439"/>
      <c r="C20" s="440"/>
      <c r="D20" s="37"/>
      <c r="F20" s="243" t="s">
        <v>111</v>
      </c>
      <c r="G20" s="244" t="s">
        <v>109</v>
      </c>
      <c r="H20" s="245" t="s">
        <v>24</v>
      </c>
    </row>
    <row r="21" spans="1:9" ht="19.2" thickBot="1" x14ac:dyDescent="0.6">
      <c r="A21" s="445"/>
      <c r="B21" s="446"/>
      <c r="C21" s="446"/>
      <c r="D21" s="38"/>
      <c r="F21" s="220" t="s">
        <v>112</v>
      </c>
      <c r="G21" s="224">
        <f>COUNTIF(ปพ.5!BQ7:BQ55,"ดีเยี่ยม")</f>
        <v>0</v>
      </c>
      <c r="H21" s="282" t="e">
        <f>G21/G24*100</f>
        <v>#DIV/0!</v>
      </c>
    </row>
    <row r="22" spans="1:9" ht="19.2" thickBot="1" x14ac:dyDescent="0.6">
      <c r="A22" s="39"/>
      <c r="B22" s="39"/>
      <c r="C22" s="39"/>
      <c r="D22" s="40"/>
      <c r="F22" s="221" t="s">
        <v>113</v>
      </c>
      <c r="G22" s="225">
        <f>COUNTIF(ปพ.5!BQ7:BQ55,"ดี")</f>
        <v>0</v>
      </c>
      <c r="H22" s="288" t="e">
        <f>G22/G24*100</f>
        <v>#DIV/0!</v>
      </c>
      <c r="I22" s="41"/>
    </row>
    <row r="23" spans="1:9" ht="19.2" thickBot="1" x14ac:dyDescent="0.6">
      <c r="A23" s="39"/>
      <c r="B23" s="39"/>
      <c r="C23" s="39"/>
      <c r="D23" s="40"/>
      <c r="F23" s="217" t="s">
        <v>114</v>
      </c>
      <c r="G23" s="226">
        <f>COUNTIF(ปพ.5!BQ7:BQ55,"ผ่าน")</f>
        <v>0</v>
      </c>
      <c r="H23" s="289" t="e">
        <f>G23/G24*100</f>
        <v>#DIV/0!</v>
      </c>
      <c r="I23" s="41"/>
    </row>
    <row r="24" spans="1:9" ht="19.2" thickBot="1" x14ac:dyDescent="0.6">
      <c r="A24" s="39"/>
      <c r="B24" s="39"/>
      <c r="C24" s="39"/>
      <c r="D24" s="40"/>
      <c r="F24" s="218" t="s">
        <v>103</v>
      </c>
      <c r="G24" s="227">
        <f>SUM(G21:G23)</f>
        <v>0</v>
      </c>
      <c r="H24" s="287" t="e">
        <f>SUM(H21:H23)</f>
        <v>#DIV/0!</v>
      </c>
      <c r="I24" s="41"/>
    </row>
    <row r="25" spans="1:9" ht="18.600000000000001" x14ac:dyDescent="0.55000000000000004">
      <c r="A25" s="39"/>
      <c r="B25" s="39"/>
      <c r="C25" s="39"/>
      <c r="D25" s="40"/>
      <c r="F25" s="39"/>
      <c r="G25" s="39"/>
      <c r="H25" s="41"/>
      <c r="I25" s="41"/>
    </row>
    <row r="26" spans="1:9" ht="19.2" thickBot="1" x14ac:dyDescent="0.6">
      <c r="A26" s="39"/>
      <c r="B26" s="39"/>
      <c r="C26" s="39"/>
      <c r="D26" s="40"/>
      <c r="E26" s="237"/>
      <c r="F26" s="238"/>
      <c r="G26" s="238"/>
      <c r="H26" s="237"/>
      <c r="I26" s="41"/>
    </row>
    <row r="27" spans="1:9" ht="18.600000000000001" x14ac:dyDescent="0.55000000000000004">
      <c r="A27" s="39"/>
      <c r="B27" s="39"/>
      <c r="C27" s="39"/>
      <c r="D27" s="236"/>
      <c r="E27" s="441" t="s">
        <v>21</v>
      </c>
      <c r="F27" s="442"/>
      <c r="G27" s="241">
        <f>COUNTA(ปพ.5!D7:D55)</f>
        <v>0</v>
      </c>
      <c r="H27" s="242" t="s">
        <v>115</v>
      </c>
      <c r="I27" s="41"/>
    </row>
    <row r="28" spans="1:9" ht="19.2" thickBot="1" x14ac:dyDescent="0.6">
      <c r="A28" s="39"/>
      <c r="B28" s="39"/>
      <c r="C28" s="39"/>
      <c r="D28" s="236"/>
      <c r="E28" s="443" t="s">
        <v>116</v>
      </c>
      <c r="F28" s="444"/>
      <c r="G28" s="239">
        <f>COUNTIF(ปพ.5!AJ7:AJ55,"-")</f>
        <v>0</v>
      </c>
      <c r="H28" s="240" t="s">
        <v>115</v>
      </c>
      <c r="I28" s="41"/>
    </row>
    <row r="29" spans="1:9" ht="19.2" thickBot="1" x14ac:dyDescent="0.6">
      <c r="A29" s="39"/>
      <c r="B29" s="39"/>
      <c r="C29" s="39"/>
      <c r="D29" s="236"/>
      <c r="E29" s="428" t="s">
        <v>151</v>
      </c>
      <c r="F29" s="429"/>
      <c r="G29" s="246">
        <f>G27-G28</f>
        <v>0</v>
      </c>
      <c r="H29" s="247" t="s">
        <v>115</v>
      </c>
      <c r="I29" s="41"/>
    </row>
    <row r="30" spans="1:9" ht="18.600000000000001" x14ac:dyDescent="0.55000000000000004">
      <c r="A30" s="39"/>
      <c r="B30" s="39"/>
      <c r="C30" s="39"/>
      <c r="D30" s="40"/>
      <c r="F30" s="39"/>
      <c r="G30" s="39"/>
      <c r="H30" s="41"/>
      <c r="I30" s="41"/>
    </row>
  </sheetData>
  <sheetProtection algorithmName="SHA-512" hashValue="strEeCAU7TBw7sBcH5Hi53qQ6evPOSXdrTF2DaYaxGDuKGUBmQfWAnVX+Qw0H7Xs761p/LftJRWKh6/XzysV0w==" saltValue="ZQgrNJKkBJGlsPP/tU0iZw==" spinCount="100000" sheet="1" objects="1" scenarios="1"/>
  <mergeCells count="13">
    <mergeCell ref="E29:F29"/>
    <mergeCell ref="A1:B1"/>
    <mergeCell ref="A2:C2"/>
    <mergeCell ref="A3:I3"/>
    <mergeCell ref="A4:H4"/>
    <mergeCell ref="A5:C5"/>
    <mergeCell ref="A17:D17"/>
    <mergeCell ref="A18:C18"/>
    <mergeCell ref="A19:C19"/>
    <mergeCell ref="E27:F27"/>
    <mergeCell ref="A20:C20"/>
    <mergeCell ref="E28:F28"/>
    <mergeCell ref="A21:C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72"/>
  <sheetViews>
    <sheetView showZeros="0" view="pageBreakPreview" topLeftCell="A55" zoomScaleNormal="100" zoomScaleSheetLayoutView="100" workbookViewId="0">
      <selection activeCell="D10" sqref="D10:AH55"/>
    </sheetView>
  </sheetViews>
  <sheetFormatPr defaultColWidth="9" defaultRowHeight="21" x14ac:dyDescent="0.25"/>
  <cols>
    <col min="1" max="1" width="4.69921875" style="96" customWidth="1"/>
    <col min="2" max="2" width="10" style="96" customWidth="1"/>
    <col min="3" max="3" width="25.69921875" style="96" customWidth="1"/>
    <col min="4" max="34" width="4" style="105" customWidth="1"/>
    <col min="35" max="35" width="4.69921875" style="105" customWidth="1"/>
    <col min="36" max="36" width="4.8984375" style="97" customWidth="1"/>
    <col min="37" max="37" width="4.69921875" style="97" customWidth="1"/>
    <col min="38" max="16384" width="9" style="96"/>
  </cols>
  <sheetData>
    <row r="1" spans="1:46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98"/>
    </row>
    <row r="2" spans="1:46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99"/>
    </row>
    <row r="3" spans="1:46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99"/>
    </row>
    <row r="4" spans="1:46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80"/>
      <c r="AC4" s="479"/>
      <c r="AD4" s="479"/>
      <c r="AE4" s="479"/>
      <c r="AF4" s="479"/>
      <c r="AG4" s="479"/>
      <c r="AH4" s="479"/>
      <c r="AI4" s="479"/>
      <c r="AJ4" s="479"/>
      <c r="AK4" s="479"/>
      <c r="AL4" s="100"/>
      <c r="AM4" s="100"/>
      <c r="AN4" s="100"/>
      <c r="AO4" s="100"/>
      <c r="AP4" s="100"/>
      <c r="AQ4" s="100"/>
      <c r="AR4" s="100"/>
      <c r="AS4" s="100"/>
      <c r="AT4" s="100"/>
    </row>
    <row r="5" spans="1:46" ht="14.25" customHeight="1" x14ac:dyDescent="0.25">
      <c r="A5" s="459" t="s">
        <v>45</v>
      </c>
      <c r="B5" s="462" t="s">
        <v>49</v>
      </c>
      <c r="C5" s="465" t="s">
        <v>51</v>
      </c>
      <c r="D5" s="470" t="s">
        <v>128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">
        <v>128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6"/>
    </row>
    <row r="6" spans="1:46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7"/>
    </row>
    <row r="7" spans="1:46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8"/>
    </row>
    <row r="8" spans="1:46" ht="18.75" customHeight="1" x14ac:dyDescent="0.25">
      <c r="A8" s="460"/>
      <c r="B8" s="463"/>
      <c r="C8" s="466"/>
      <c r="D8" s="43">
        <v>1</v>
      </c>
      <c r="E8" s="44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9">
        <v>9</v>
      </c>
      <c r="M8" s="43">
        <v>10</v>
      </c>
      <c r="N8" s="44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9">
        <v>18</v>
      </c>
      <c r="V8" s="43">
        <v>19</v>
      </c>
      <c r="W8" s="44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9">
        <v>27</v>
      </c>
      <c r="AE8" s="43">
        <v>28</v>
      </c>
      <c r="AF8" s="44">
        <v>29</v>
      </c>
      <c r="AG8" s="43">
        <v>30</v>
      </c>
      <c r="AH8" s="43">
        <v>31</v>
      </c>
      <c r="AI8" s="448" t="s">
        <v>122</v>
      </c>
      <c r="AJ8" s="448" t="s">
        <v>123</v>
      </c>
      <c r="AK8" s="448" t="s">
        <v>121</v>
      </c>
    </row>
    <row r="9" spans="1:46" ht="18.600000000000001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449"/>
      <c r="AJ9" s="449"/>
      <c r="AK9" s="449"/>
    </row>
    <row r="10" spans="1:46" ht="16.8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78">
        <f>COUNTIF(D10:AH10,"ขาด")</f>
        <v>0</v>
      </c>
      <c r="AJ10" s="264">
        <f>COUNTIF(D10:AH10,"ลา")</f>
        <v>0</v>
      </c>
      <c r="AK10" s="265">
        <f>COUNTIF(D10:AH10,"มา")</f>
        <v>0</v>
      </c>
    </row>
    <row r="11" spans="1:46" ht="16.8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78">
        <f>COUNTIF(D11:AH11,"ขาด")</f>
        <v>0</v>
      </c>
      <c r="AJ11" s="264">
        <f>COUNTIF(D11:AH11,"ลา")</f>
        <v>0</v>
      </c>
      <c r="AK11" s="265">
        <f>COUNTIF(D11:AH11,"มา")</f>
        <v>0</v>
      </c>
    </row>
    <row r="12" spans="1:46" ht="16.8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78">
        <f t="shared" ref="AI12:AI55" si="0">COUNTIF(D12:AH12,"ขาด")</f>
        <v>0</v>
      </c>
      <c r="AJ12" s="264">
        <f t="shared" ref="AJ12:AJ55" si="1">COUNTIF(D12:AH12,"ลา")</f>
        <v>0</v>
      </c>
      <c r="AK12" s="265">
        <f t="shared" ref="AK12:AK55" si="2">COUNTIF(D12:AH12,"มา")</f>
        <v>0</v>
      </c>
    </row>
    <row r="13" spans="1:46" ht="16.8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78">
        <f t="shared" si="0"/>
        <v>0</v>
      </c>
      <c r="AJ13" s="264">
        <f t="shared" si="1"/>
        <v>0</v>
      </c>
      <c r="AK13" s="265">
        <f t="shared" si="2"/>
        <v>0</v>
      </c>
    </row>
    <row r="14" spans="1:46" ht="16.8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78">
        <f t="shared" si="0"/>
        <v>0</v>
      </c>
      <c r="AJ14" s="264">
        <f t="shared" si="1"/>
        <v>0</v>
      </c>
      <c r="AK14" s="265">
        <f t="shared" si="2"/>
        <v>0</v>
      </c>
    </row>
    <row r="15" spans="1:46" ht="16.8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78">
        <f t="shared" si="0"/>
        <v>0</v>
      </c>
      <c r="AJ15" s="264">
        <f t="shared" si="1"/>
        <v>0</v>
      </c>
      <c r="AK15" s="265">
        <f t="shared" si="2"/>
        <v>0</v>
      </c>
    </row>
    <row r="16" spans="1:46" ht="16.8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78">
        <f t="shared" si="0"/>
        <v>0</v>
      </c>
      <c r="AJ16" s="264">
        <f t="shared" si="1"/>
        <v>0</v>
      </c>
      <c r="AK16" s="265">
        <f t="shared" si="2"/>
        <v>0</v>
      </c>
    </row>
    <row r="17" spans="1:37" ht="16.8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78">
        <f t="shared" si="0"/>
        <v>0</v>
      </c>
      <c r="AJ17" s="264">
        <f t="shared" si="1"/>
        <v>0</v>
      </c>
      <c r="AK17" s="265">
        <f t="shared" si="2"/>
        <v>0</v>
      </c>
    </row>
    <row r="18" spans="1:37" ht="16.8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78">
        <f t="shared" si="0"/>
        <v>0</v>
      </c>
      <c r="AJ18" s="264">
        <f t="shared" si="1"/>
        <v>0</v>
      </c>
      <c r="AK18" s="265">
        <f t="shared" si="2"/>
        <v>0</v>
      </c>
    </row>
    <row r="19" spans="1:37" ht="16.8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78">
        <f t="shared" si="0"/>
        <v>0</v>
      </c>
      <c r="AJ19" s="264">
        <f t="shared" si="1"/>
        <v>0</v>
      </c>
      <c r="AK19" s="265">
        <f t="shared" si="2"/>
        <v>0</v>
      </c>
    </row>
    <row r="20" spans="1:37" ht="16.8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78">
        <f t="shared" si="0"/>
        <v>0</v>
      </c>
      <c r="AJ20" s="264">
        <f t="shared" si="1"/>
        <v>0</v>
      </c>
      <c r="AK20" s="265">
        <f t="shared" si="2"/>
        <v>0</v>
      </c>
    </row>
    <row r="21" spans="1:37" ht="16.8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78">
        <f t="shared" si="0"/>
        <v>0</v>
      </c>
      <c r="AJ21" s="264">
        <f t="shared" si="1"/>
        <v>0</v>
      </c>
      <c r="AK21" s="265">
        <f t="shared" si="2"/>
        <v>0</v>
      </c>
    </row>
    <row r="22" spans="1:37" ht="16.8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78">
        <f t="shared" si="0"/>
        <v>0</v>
      </c>
      <c r="AJ22" s="264">
        <f t="shared" si="1"/>
        <v>0</v>
      </c>
      <c r="AK22" s="265">
        <f t="shared" si="2"/>
        <v>0</v>
      </c>
    </row>
    <row r="23" spans="1:37" ht="16.8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78">
        <f t="shared" si="0"/>
        <v>0</v>
      </c>
      <c r="AJ23" s="264">
        <f t="shared" si="1"/>
        <v>0</v>
      </c>
      <c r="AK23" s="265">
        <f t="shared" si="2"/>
        <v>0</v>
      </c>
    </row>
    <row r="24" spans="1:37" ht="16.8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78">
        <f t="shared" si="0"/>
        <v>0</v>
      </c>
      <c r="AJ24" s="264">
        <f t="shared" si="1"/>
        <v>0</v>
      </c>
      <c r="AK24" s="265">
        <f t="shared" si="2"/>
        <v>0</v>
      </c>
    </row>
    <row r="25" spans="1:37" ht="16.8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78">
        <f t="shared" si="0"/>
        <v>0</v>
      </c>
      <c r="AJ25" s="264">
        <f t="shared" si="1"/>
        <v>0</v>
      </c>
      <c r="AK25" s="265">
        <f t="shared" si="2"/>
        <v>0</v>
      </c>
    </row>
    <row r="26" spans="1:37" ht="16.8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78">
        <f t="shared" si="0"/>
        <v>0</v>
      </c>
      <c r="AJ26" s="264">
        <f t="shared" si="1"/>
        <v>0</v>
      </c>
      <c r="AK26" s="265">
        <f t="shared" si="2"/>
        <v>0</v>
      </c>
    </row>
    <row r="27" spans="1:37" ht="16.8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78">
        <f t="shared" si="0"/>
        <v>0</v>
      </c>
      <c r="AJ27" s="264">
        <f t="shared" si="1"/>
        <v>0</v>
      </c>
      <c r="AK27" s="265">
        <f t="shared" si="2"/>
        <v>0</v>
      </c>
    </row>
    <row r="28" spans="1:37" ht="16.8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78">
        <f t="shared" si="0"/>
        <v>0</v>
      </c>
      <c r="AJ28" s="264">
        <f t="shared" si="1"/>
        <v>0</v>
      </c>
      <c r="AK28" s="265">
        <f t="shared" si="2"/>
        <v>0</v>
      </c>
    </row>
    <row r="29" spans="1:37" ht="16.8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78">
        <f t="shared" si="0"/>
        <v>0</v>
      </c>
      <c r="AJ29" s="264">
        <f t="shared" si="1"/>
        <v>0</v>
      </c>
      <c r="AK29" s="265">
        <f t="shared" si="2"/>
        <v>0</v>
      </c>
    </row>
    <row r="30" spans="1:37" ht="16.8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78">
        <f t="shared" si="0"/>
        <v>0</v>
      </c>
      <c r="AJ30" s="264">
        <f t="shared" si="1"/>
        <v>0</v>
      </c>
      <c r="AK30" s="265">
        <f t="shared" si="2"/>
        <v>0</v>
      </c>
    </row>
    <row r="31" spans="1:37" ht="16.8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78">
        <f t="shared" si="0"/>
        <v>0</v>
      </c>
      <c r="AJ31" s="264">
        <f t="shared" si="1"/>
        <v>0</v>
      </c>
      <c r="AK31" s="265">
        <f t="shared" si="2"/>
        <v>0</v>
      </c>
    </row>
    <row r="32" spans="1:37" ht="16.8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78">
        <f t="shared" si="0"/>
        <v>0</v>
      </c>
      <c r="AJ32" s="264">
        <f t="shared" si="1"/>
        <v>0</v>
      </c>
      <c r="AK32" s="265">
        <f t="shared" si="2"/>
        <v>0</v>
      </c>
    </row>
    <row r="33" spans="1:37" ht="16.8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78">
        <f t="shared" si="0"/>
        <v>0</v>
      </c>
      <c r="AJ33" s="264">
        <f t="shared" si="1"/>
        <v>0</v>
      </c>
      <c r="AK33" s="265">
        <f t="shared" si="2"/>
        <v>0</v>
      </c>
    </row>
    <row r="34" spans="1:37" ht="16.8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78">
        <f t="shared" si="0"/>
        <v>0</v>
      </c>
      <c r="AJ34" s="264">
        <f t="shared" si="1"/>
        <v>0</v>
      </c>
      <c r="AK34" s="265">
        <f t="shared" si="2"/>
        <v>0</v>
      </c>
    </row>
    <row r="35" spans="1:37" ht="16.8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78">
        <f t="shared" si="0"/>
        <v>0</v>
      </c>
      <c r="AJ35" s="264">
        <f t="shared" si="1"/>
        <v>0</v>
      </c>
      <c r="AK35" s="265">
        <f t="shared" si="2"/>
        <v>0</v>
      </c>
    </row>
    <row r="36" spans="1:37" ht="16.8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78">
        <f t="shared" si="0"/>
        <v>0</v>
      </c>
      <c r="AJ36" s="264">
        <f t="shared" si="1"/>
        <v>0</v>
      </c>
      <c r="AK36" s="265">
        <f t="shared" si="2"/>
        <v>0</v>
      </c>
    </row>
    <row r="37" spans="1:37" ht="16.8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78">
        <f t="shared" si="0"/>
        <v>0</v>
      </c>
      <c r="AJ37" s="264">
        <f t="shared" si="1"/>
        <v>0</v>
      </c>
      <c r="AK37" s="265">
        <f t="shared" si="2"/>
        <v>0</v>
      </c>
    </row>
    <row r="38" spans="1:37" ht="16.8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78">
        <f t="shared" si="0"/>
        <v>0</v>
      </c>
      <c r="AJ38" s="264">
        <f t="shared" si="1"/>
        <v>0</v>
      </c>
      <c r="AK38" s="265">
        <f t="shared" si="2"/>
        <v>0</v>
      </c>
    </row>
    <row r="39" spans="1:37" ht="16.8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78">
        <f t="shared" si="0"/>
        <v>0</v>
      </c>
      <c r="AJ39" s="264">
        <f t="shared" si="1"/>
        <v>0</v>
      </c>
      <c r="AK39" s="265">
        <f t="shared" si="2"/>
        <v>0</v>
      </c>
    </row>
    <row r="40" spans="1:37" ht="16.8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78">
        <f t="shared" si="0"/>
        <v>0</v>
      </c>
      <c r="AJ40" s="264">
        <f t="shared" si="1"/>
        <v>0</v>
      </c>
      <c r="AK40" s="265">
        <f t="shared" si="2"/>
        <v>0</v>
      </c>
    </row>
    <row r="41" spans="1:37" ht="16.8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78">
        <f t="shared" si="0"/>
        <v>0</v>
      </c>
      <c r="AJ41" s="264">
        <f t="shared" si="1"/>
        <v>0</v>
      </c>
      <c r="AK41" s="265">
        <f t="shared" si="2"/>
        <v>0</v>
      </c>
    </row>
    <row r="42" spans="1:37" ht="16.8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78">
        <f t="shared" si="0"/>
        <v>0</v>
      </c>
      <c r="AJ42" s="264">
        <f t="shared" si="1"/>
        <v>0</v>
      </c>
      <c r="AK42" s="265">
        <f t="shared" si="2"/>
        <v>0</v>
      </c>
    </row>
    <row r="43" spans="1:37" ht="16.8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78">
        <f t="shared" si="0"/>
        <v>0</v>
      </c>
      <c r="AJ43" s="264">
        <f t="shared" si="1"/>
        <v>0</v>
      </c>
      <c r="AK43" s="265">
        <f t="shared" si="2"/>
        <v>0</v>
      </c>
    </row>
    <row r="44" spans="1:37" ht="16.8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78">
        <f t="shared" si="0"/>
        <v>0</v>
      </c>
      <c r="AJ44" s="264">
        <f t="shared" si="1"/>
        <v>0</v>
      </c>
      <c r="AK44" s="265">
        <f t="shared" si="2"/>
        <v>0</v>
      </c>
    </row>
    <row r="45" spans="1:37" ht="16.8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78">
        <f t="shared" si="0"/>
        <v>0</v>
      </c>
      <c r="AJ45" s="264">
        <f t="shared" si="1"/>
        <v>0</v>
      </c>
      <c r="AK45" s="265">
        <f t="shared" si="2"/>
        <v>0</v>
      </c>
    </row>
    <row r="46" spans="1:37" ht="16.8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78">
        <f t="shared" si="0"/>
        <v>0</v>
      </c>
      <c r="AJ46" s="264">
        <f t="shared" si="1"/>
        <v>0</v>
      </c>
      <c r="AK46" s="265">
        <f t="shared" si="2"/>
        <v>0</v>
      </c>
    </row>
    <row r="47" spans="1:37" ht="16.8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78">
        <f t="shared" si="0"/>
        <v>0</v>
      </c>
      <c r="AJ47" s="264">
        <f t="shared" si="1"/>
        <v>0</v>
      </c>
      <c r="AK47" s="265">
        <f t="shared" si="2"/>
        <v>0</v>
      </c>
    </row>
    <row r="48" spans="1:37" ht="16.8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78">
        <f t="shared" si="0"/>
        <v>0</v>
      </c>
      <c r="AJ48" s="264">
        <f t="shared" si="1"/>
        <v>0</v>
      </c>
      <c r="AK48" s="265">
        <f t="shared" si="2"/>
        <v>0</v>
      </c>
    </row>
    <row r="49" spans="1:37" ht="16.8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78">
        <f t="shared" si="0"/>
        <v>0</v>
      </c>
      <c r="AJ49" s="264">
        <f t="shared" si="1"/>
        <v>0</v>
      </c>
      <c r="AK49" s="265">
        <f t="shared" si="2"/>
        <v>0</v>
      </c>
    </row>
    <row r="50" spans="1:37" ht="16.8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78">
        <f t="shared" si="0"/>
        <v>0</v>
      </c>
      <c r="AJ50" s="264">
        <f t="shared" si="1"/>
        <v>0</v>
      </c>
      <c r="AK50" s="265">
        <f t="shared" si="2"/>
        <v>0</v>
      </c>
    </row>
    <row r="51" spans="1:37" ht="16.8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78">
        <f t="shared" si="0"/>
        <v>0</v>
      </c>
      <c r="AJ51" s="264">
        <f t="shared" si="1"/>
        <v>0</v>
      </c>
      <c r="AK51" s="265">
        <f t="shared" si="2"/>
        <v>0</v>
      </c>
    </row>
    <row r="52" spans="1:37" ht="16.8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78">
        <f t="shared" si="0"/>
        <v>0</v>
      </c>
      <c r="AJ52" s="264">
        <f t="shared" si="1"/>
        <v>0</v>
      </c>
      <c r="AK52" s="265">
        <f t="shared" si="2"/>
        <v>0</v>
      </c>
    </row>
    <row r="53" spans="1:37" ht="16.8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78">
        <f t="shared" si="0"/>
        <v>0</v>
      </c>
      <c r="AJ53" s="264">
        <f t="shared" si="1"/>
        <v>0</v>
      </c>
      <c r="AK53" s="265">
        <f t="shared" si="2"/>
        <v>0</v>
      </c>
    </row>
    <row r="54" spans="1:37" ht="16.8" customHeight="1" x14ac:dyDescent="0.25">
      <c r="A54" s="4">
        <f>ปพ.5!A51</f>
        <v>0</v>
      </c>
      <c r="B54" s="5">
        <f>ปพ.5!B51</f>
        <v>0</v>
      </c>
      <c r="C54" s="71">
        <f>ปพ.5!D51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78">
        <f t="shared" si="0"/>
        <v>0</v>
      </c>
      <c r="AJ54" s="264">
        <f t="shared" si="1"/>
        <v>0</v>
      </c>
      <c r="AK54" s="265">
        <f t="shared" si="2"/>
        <v>0</v>
      </c>
    </row>
    <row r="55" spans="1:37" ht="16.8" customHeight="1" x14ac:dyDescent="0.25">
      <c r="A55" s="4">
        <f>ปพ.5!A52</f>
        <v>0</v>
      </c>
      <c r="B55" s="5">
        <f>ปพ.5!B52</f>
        <v>0</v>
      </c>
      <c r="C55" s="71">
        <f>ปพ.5!D52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8">
        <f t="shared" si="0"/>
        <v>0</v>
      </c>
      <c r="AJ55" s="264">
        <f t="shared" si="1"/>
        <v>0</v>
      </c>
      <c r="AK55" s="265">
        <f t="shared" si="2"/>
        <v>0</v>
      </c>
    </row>
    <row r="56" spans="1:37" ht="24.6" x14ac:dyDescent="0.25">
      <c r="A56" s="450"/>
      <c r="B56" s="451"/>
      <c r="C56" s="72" t="s">
        <v>122</v>
      </c>
      <c r="D56" s="73">
        <f t="shared" ref="D56:AH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73">
        <f t="shared" si="3"/>
        <v>0</v>
      </c>
      <c r="AH56" s="73">
        <f t="shared" si="3"/>
        <v>0</v>
      </c>
      <c r="AI56" s="454"/>
      <c r="AJ56" s="455"/>
      <c r="AK56" s="455"/>
    </row>
    <row r="57" spans="1:37" ht="24.6" x14ac:dyDescent="0.25">
      <c r="A57" s="452"/>
      <c r="B57" s="453"/>
      <c r="C57" s="76" t="s">
        <v>123</v>
      </c>
      <c r="D57" s="77">
        <f t="shared" ref="D57:AH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77">
        <f t="shared" si="4"/>
        <v>0</v>
      </c>
      <c r="AH57" s="77">
        <f t="shared" si="4"/>
        <v>0</v>
      </c>
      <c r="AI57" s="456"/>
      <c r="AJ57" s="457"/>
      <c r="AK57" s="457"/>
    </row>
    <row r="58" spans="1:37" ht="24.6" x14ac:dyDescent="0.25">
      <c r="A58" s="452"/>
      <c r="B58" s="453"/>
      <c r="C58" s="74" t="s">
        <v>121</v>
      </c>
      <c r="D58" s="75">
        <f t="shared" ref="D58:AH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75">
        <f t="shared" si="5"/>
        <v>0</v>
      </c>
      <c r="AH58" s="75">
        <f t="shared" si="5"/>
        <v>0</v>
      </c>
      <c r="AI58" s="456"/>
      <c r="AJ58" s="457"/>
      <c r="AK58" s="457"/>
    </row>
    <row r="59" spans="1:37" ht="24.6" x14ac:dyDescent="0.25">
      <c r="A59" s="91"/>
      <c r="B59" s="47"/>
      <c r="C59" s="48"/>
      <c r="D59" s="272" t="s">
        <v>140</v>
      </c>
      <c r="E59" s="272" t="s">
        <v>141</v>
      </c>
      <c r="F59" s="272" t="s">
        <v>142</v>
      </c>
      <c r="G59" s="272" t="s">
        <v>143</v>
      </c>
      <c r="H59" s="272" t="s">
        <v>144</v>
      </c>
      <c r="I59" s="46"/>
      <c r="J59" s="46"/>
      <c r="K59" s="46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51"/>
      <c r="AK59" s="51"/>
    </row>
    <row r="60" spans="1:37" ht="22.5" customHeight="1" x14ac:dyDescent="0.25">
      <c r="A60" s="8"/>
      <c r="B60" s="8"/>
      <c r="C60" s="8"/>
      <c r="D60" s="45">
        <f>COUNTIF(D9:AH9,"จ.")</f>
        <v>0</v>
      </c>
      <c r="E60" s="45">
        <f>COUNTIF(D9:AH9,"อ.")</f>
        <v>0</v>
      </c>
      <c r="F60" s="45">
        <f>COUNTIF(D9:AH9,"พ.")</f>
        <v>0</v>
      </c>
      <c r="G60" s="45">
        <f>COUNTIF(D9:AH9,"พฤ.")</f>
        <v>0</v>
      </c>
      <c r="H60" s="45">
        <f>COUNTIF(D9:AH9,"ศ.")</f>
        <v>0</v>
      </c>
      <c r="I60" s="273">
        <f>SUM(D60:H60)</f>
        <v>0</v>
      </c>
      <c r="J60" s="45"/>
      <c r="K60" s="45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458"/>
      <c r="AF60" s="458"/>
      <c r="AG60" s="458"/>
      <c r="AH60" s="458"/>
      <c r="AI60" s="458"/>
      <c r="AJ60" s="458"/>
      <c r="AK60" s="458"/>
    </row>
    <row r="61" spans="1:37" ht="22.5" customHeight="1" x14ac:dyDescent="0.25">
      <c r="A61" s="8"/>
      <c r="B61" s="8"/>
      <c r="C61" s="8"/>
      <c r="D61" s="45"/>
      <c r="E61" s="45"/>
      <c r="F61" s="45"/>
      <c r="G61" s="45"/>
      <c r="H61" s="45"/>
      <c r="I61" s="45"/>
      <c r="J61" s="45"/>
      <c r="K61" s="45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447"/>
      <c r="AF61" s="447"/>
      <c r="AG61" s="447"/>
      <c r="AH61" s="447"/>
      <c r="AI61" s="447"/>
      <c r="AJ61" s="447"/>
      <c r="AK61" s="447"/>
    </row>
    <row r="62" spans="1:37" ht="22.5" customHeight="1" x14ac:dyDescent="0.25">
      <c r="A62" s="8"/>
      <c r="B62" s="8"/>
      <c r="C62" s="8"/>
      <c r="D62" s="45"/>
      <c r="E62" s="45"/>
      <c r="F62" s="45"/>
      <c r="G62" s="45"/>
      <c r="H62" s="45"/>
      <c r="I62" s="45"/>
      <c r="J62" s="45"/>
      <c r="K62" s="45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447"/>
      <c r="AF62" s="447"/>
      <c r="AG62" s="447"/>
      <c r="AH62" s="447"/>
      <c r="AI62" s="447"/>
      <c r="AJ62" s="447"/>
      <c r="AK62" s="447"/>
    </row>
    <row r="63" spans="1:37" ht="27" x14ac:dyDescent="0.25">
      <c r="A63" s="103"/>
      <c r="B63" s="103"/>
      <c r="C63" s="103"/>
      <c r="D63" s="104"/>
      <c r="E63" s="104"/>
      <c r="F63" s="104"/>
      <c r="G63" s="104"/>
      <c r="H63" s="104"/>
      <c r="I63" s="104"/>
      <c r="J63" s="104"/>
      <c r="K63" s="104"/>
    </row>
    <row r="64" spans="1:37" ht="27" x14ac:dyDescent="0.25">
      <c r="A64" s="103"/>
      <c r="B64" s="103"/>
      <c r="C64" s="103"/>
      <c r="D64" s="104"/>
      <c r="E64" s="104"/>
      <c r="F64" s="104"/>
      <c r="G64" s="104"/>
      <c r="H64" s="104"/>
      <c r="I64" s="104"/>
      <c r="J64" s="104"/>
      <c r="K64" s="104"/>
    </row>
    <row r="65" spans="1:11" ht="27" x14ac:dyDescent="0.25">
      <c r="A65" s="103"/>
      <c r="B65" s="103"/>
      <c r="C65" s="103"/>
      <c r="D65" s="104"/>
      <c r="E65" s="104"/>
      <c r="F65" s="104"/>
      <c r="G65" s="104"/>
      <c r="H65" s="104"/>
      <c r="I65" s="104"/>
      <c r="J65" s="104"/>
      <c r="K65" s="104"/>
    </row>
    <row r="66" spans="1:11" ht="27" x14ac:dyDescent="0.25">
      <c r="A66" s="103"/>
      <c r="B66" s="103"/>
      <c r="C66" s="103"/>
      <c r="D66" s="104"/>
      <c r="E66" s="104"/>
      <c r="F66" s="104"/>
      <c r="G66" s="104"/>
      <c r="H66" s="104"/>
      <c r="I66" s="104"/>
      <c r="J66" s="104"/>
      <c r="K66" s="104"/>
    </row>
    <row r="67" spans="1:11" ht="27" x14ac:dyDescent="0.25">
      <c r="A67" s="103"/>
      <c r="B67" s="103"/>
      <c r="C67" s="103"/>
      <c r="D67" s="104"/>
      <c r="E67" s="104"/>
      <c r="F67" s="104"/>
      <c r="G67" s="104"/>
      <c r="H67" s="104"/>
      <c r="I67" s="104"/>
      <c r="J67" s="104"/>
      <c r="K67" s="104"/>
    </row>
    <row r="68" spans="1:11" ht="27" x14ac:dyDescent="0.25">
      <c r="A68" s="103"/>
      <c r="B68" s="103"/>
      <c r="C68" s="103"/>
      <c r="D68" s="104"/>
      <c r="E68" s="104"/>
      <c r="F68" s="104"/>
      <c r="G68" s="104"/>
      <c r="H68" s="104"/>
      <c r="I68" s="104"/>
      <c r="J68" s="104"/>
      <c r="K68" s="104"/>
    </row>
    <row r="69" spans="1:11" ht="27" x14ac:dyDescent="0.25">
      <c r="A69" s="103"/>
      <c r="B69" s="103"/>
      <c r="C69" s="103"/>
      <c r="D69" s="104"/>
      <c r="E69" s="104"/>
      <c r="F69" s="104"/>
      <c r="G69" s="104"/>
      <c r="H69" s="104"/>
      <c r="I69" s="104"/>
      <c r="J69" s="104"/>
      <c r="K69" s="104"/>
    </row>
    <row r="70" spans="1:11" ht="27" x14ac:dyDescent="0.25">
      <c r="A70" s="103"/>
      <c r="B70" s="103"/>
      <c r="C70" s="103"/>
      <c r="D70" s="104"/>
      <c r="E70" s="104"/>
      <c r="F70" s="104"/>
      <c r="G70" s="104"/>
      <c r="H70" s="104"/>
      <c r="I70" s="104"/>
      <c r="J70" s="104"/>
      <c r="K70" s="104"/>
    </row>
    <row r="71" spans="1:11" ht="27" x14ac:dyDescent="0.25">
      <c r="A71" s="103"/>
      <c r="B71" s="103"/>
      <c r="C71" s="103"/>
      <c r="D71" s="104"/>
      <c r="E71" s="104"/>
      <c r="F71" s="104"/>
      <c r="G71" s="104"/>
      <c r="H71" s="104"/>
      <c r="I71" s="104"/>
      <c r="J71" s="104"/>
      <c r="K71" s="104"/>
    </row>
    <row r="72" spans="1:11" ht="27" x14ac:dyDescent="0.25">
      <c r="A72" s="103"/>
      <c r="B72" s="103"/>
      <c r="C72" s="103"/>
      <c r="D72" s="104"/>
      <c r="E72" s="104"/>
      <c r="F72" s="104"/>
      <c r="G72" s="104"/>
      <c r="H72" s="104"/>
      <c r="I72" s="104"/>
      <c r="J72" s="104"/>
      <c r="K72" s="104"/>
    </row>
  </sheetData>
  <sheetProtection algorithmName="SHA-512" hashValue="2YTBN8cfYNwOyeuwZXSvf+lp7sqzTpFVv22B/+Eqx1gk/dM7op1M2TfOEFyPVpIvV26cBeHk6RCffF9+NHqYkg==" saltValue="eX2BVDasxcueQ6MVSMCg2Q==" spinCount="100000" sheet="1" objects="1" scenarios="1"/>
  <dataConsolidate/>
  <mergeCells count="23">
    <mergeCell ref="T1:AK1"/>
    <mergeCell ref="T2:AK2"/>
    <mergeCell ref="T3:AK3"/>
    <mergeCell ref="D5:S7"/>
    <mergeCell ref="T5:AK7"/>
    <mergeCell ref="AC4:AK4"/>
    <mergeCell ref="T4:AB4"/>
    <mergeCell ref="A1:S1"/>
    <mergeCell ref="A2:S2"/>
    <mergeCell ref="A3:S3"/>
    <mergeCell ref="A4:F4"/>
    <mergeCell ref="G4:S4"/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</mergeCells>
  <conditionalFormatting sqref="D10:AH55">
    <cfRule type="containsText" dxfId="44" priority="1" operator="containsText" text="ลา">
      <formula>NOT(ISERROR(SEARCH("ลา",D10)))</formula>
    </cfRule>
    <cfRule type="containsText" dxfId="43" priority="2" operator="containsText" text="ขาด">
      <formula>NOT(ISERROR(SEARCH("ขาด",D10)))</formula>
    </cfRule>
    <cfRule type="containsText" dxfId="42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H55" xr:uid="{00000000-0002-0000-0500-000000000000}">
      <formula1>"ขาด,ลา,มา"</formula1>
    </dataValidation>
    <dataValidation type="list" allowBlank="1" showInputMessage="1" showErrorMessage="1" sqref="D9:AH9" xr:uid="{00000000-0002-0000-05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72"/>
  <sheetViews>
    <sheetView showZeros="0" view="pageBreakPreview" zoomScaleNormal="100" zoomScaleSheetLayoutView="100" workbookViewId="0">
      <selection activeCell="M16" sqref="M16"/>
    </sheetView>
  </sheetViews>
  <sheetFormatPr defaultColWidth="9" defaultRowHeight="21" x14ac:dyDescent="0.25"/>
  <cols>
    <col min="1" max="1" width="4.69921875" style="96" customWidth="1"/>
    <col min="2" max="2" width="10" style="96" customWidth="1"/>
    <col min="3" max="3" width="25.69921875" style="96" customWidth="1"/>
    <col min="4" max="33" width="4" style="105" customWidth="1"/>
    <col min="34" max="34" width="4.69921875" style="105" customWidth="1"/>
    <col min="35" max="36" width="4.69921875" style="97" customWidth="1"/>
    <col min="37" max="16384" width="9" style="96"/>
  </cols>
  <sheetData>
    <row r="1" spans="1:37" ht="30" x14ac:dyDescent="0.25">
      <c r="A1" s="484" t="s">
        <v>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98"/>
    </row>
    <row r="2" spans="1:37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99"/>
    </row>
    <row r="3" spans="1:37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99"/>
    </row>
    <row r="4" spans="1:37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80"/>
      <c r="AC4" s="485"/>
      <c r="AD4" s="485"/>
      <c r="AE4" s="485"/>
      <c r="AF4" s="485"/>
      <c r="AG4" s="485"/>
      <c r="AH4" s="485"/>
      <c r="AI4" s="485"/>
      <c r="AJ4" s="485"/>
      <c r="AK4" s="106"/>
    </row>
    <row r="5" spans="1:37" ht="14.25" customHeight="1" x14ac:dyDescent="0.25">
      <c r="A5" s="459" t="s">
        <v>45</v>
      </c>
      <c r="B5" s="462" t="s">
        <v>49</v>
      </c>
      <c r="C5" s="465" t="s">
        <v>51</v>
      </c>
      <c r="D5" s="470" t="s">
        <v>127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">
        <v>127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6"/>
    </row>
    <row r="6" spans="1:37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7"/>
    </row>
    <row r="7" spans="1:37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8"/>
    </row>
    <row r="8" spans="1:37" ht="18.75" customHeight="1" x14ac:dyDescent="0.25">
      <c r="A8" s="460"/>
      <c r="B8" s="463"/>
      <c r="C8" s="466"/>
      <c r="D8" s="266">
        <v>1</v>
      </c>
      <c r="E8" s="267">
        <v>2</v>
      </c>
      <c r="F8" s="266">
        <v>3</v>
      </c>
      <c r="G8" s="266">
        <v>4</v>
      </c>
      <c r="H8" s="266">
        <v>5</v>
      </c>
      <c r="I8" s="266">
        <v>6</v>
      </c>
      <c r="J8" s="266">
        <v>7</v>
      </c>
      <c r="K8" s="266">
        <v>8</v>
      </c>
      <c r="L8" s="268">
        <v>9</v>
      </c>
      <c r="M8" s="266">
        <v>10</v>
      </c>
      <c r="N8" s="267">
        <v>11</v>
      </c>
      <c r="O8" s="266">
        <v>12</v>
      </c>
      <c r="P8" s="266">
        <v>13</v>
      </c>
      <c r="Q8" s="266">
        <v>14</v>
      </c>
      <c r="R8" s="266">
        <v>15</v>
      </c>
      <c r="S8" s="266">
        <v>16</v>
      </c>
      <c r="T8" s="266">
        <v>17</v>
      </c>
      <c r="U8" s="268">
        <v>18</v>
      </c>
      <c r="V8" s="266">
        <v>19</v>
      </c>
      <c r="W8" s="267">
        <v>20</v>
      </c>
      <c r="X8" s="266">
        <v>21</v>
      </c>
      <c r="Y8" s="266">
        <v>22</v>
      </c>
      <c r="Z8" s="266">
        <v>23</v>
      </c>
      <c r="AA8" s="266">
        <v>24</v>
      </c>
      <c r="AB8" s="266">
        <v>25</v>
      </c>
      <c r="AC8" s="266">
        <v>26</v>
      </c>
      <c r="AD8" s="268">
        <v>27</v>
      </c>
      <c r="AE8" s="266">
        <v>28</v>
      </c>
      <c r="AF8" s="267">
        <v>29</v>
      </c>
      <c r="AG8" s="266">
        <v>30</v>
      </c>
      <c r="AH8" s="448" t="s">
        <v>122</v>
      </c>
      <c r="AI8" s="448" t="s">
        <v>123</v>
      </c>
      <c r="AJ8" s="448" t="s">
        <v>121</v>
      </c>
    </row>
    <row r="9" spans="1:37" ht="18.75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449"/>
      <c r="AI9" s="449"/>
      <c r="AJ9" s="449"/>
    </row>
    <row r="10" spans="1:37" ht="16.5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78">
        <f t="shared" ref="AH10:AH55" si="0">COUNTIF(D10:AG10,"ขาด")</f>
        <v>0</v>
      </c>
      <c r="AI10" s="264">
        <f t="shared" ref="AI10:AI55" si="1">COUNTIF(D10:AG10,"ลา")</f>
        <v>0</v>
      </c>
      <c r="AJ10" s="265">
        <f t="shared" ref="AJ10:AJ55" si="2">COUNTIF(D10:AG10,"มา")</f>
        <v>0</v>
      </c>
    </row>
    <row r="11" spans="1:37" ht="16.5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78">
        <f t="shared" si="0"/>
        <v>0</v>
      </c>
      <c r="AI11" s="264">
        <f t="shared" si="1"/>
        <v>0</v>
      </c>
      <c r="AJ11" s="265">
        <f t="shared" si="2"/>
        <v>0</v>
      </c>
    </row>
    <row r="12" spans="1:37" ht="16.5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78">
        <f t="shared" si="0"/>
        <v>0</v>
      </c>
      <c r="AI12" s="264">
        <f t="shared" si="1"/>
        <v>0</v>
      </c>
      <c r="AJ12" s="265">
        <f t="shared" si="2"/>
        <v>0</v>
      </c>
    </row>
    <row r="13" spans="1:37" ht="16.5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78">
        <f t="shared" si="0"/>
        <v>0</v>
      </c>
      <c r="AI13" s="264">
        <f t="shared" si="1"/>
        <v>0</v>
      </c>
      <c r="AJ13" s="265">
        <f t="shared" si="2"/>
        <v>0</v>
      </c>
    </row>
    <row r="14" spans="1:37" ht="16.5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78">
        <f t="shared" si="0"/>
        <v>0</v>
      </c>
      <c r="AI14" s="264">
        <f t="shared" si="1"/>
        <v>0</v>
      </c>
      <c r="AJ14" s="265">
        <f t="shared" si="2"/>
        <v>0</v>
      </c>
    </row>
    <row r="15" spans="1:37" ht="16.5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78">
        <f t="shared" si="0"/>
        <v>0</v>
      </c>
      <c r="AI15" s="264">
        <f t="shared" si="1"/>
        <v>0</v>
      </c>
      <c r="AJ15" s="265">
        <f t="shared" si="2"/>
        <v>0</v>
      </c>
    </row>
    <row r="16" spans="1:37" ht="16.5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78">
        <f t="shared" si="0"/>
        <v>0</v>
      </c>
      <c r="AI16" s="264">
        <f t="shared" si="1"/>
        <v>0</v>
      </c>
      <c r="AJ16" s="265">
        <f t="shared" si="2"/>
        <v>0</v>
      </c>
    </row>
    <row r="17" spans="1:36" ht="16.5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78">
        <f t="shared" si="0"/>
        <v>0</v>
      </c>
      <c r="AI17" s="264">
        <f t="shared" si="1"/>
        <v>0</v>
      </c>
      <c r="AJ17" s="265">
        <f t="shared" si="2"/>
        <v>0</v>
      </c>
    </row>
    <row r="18" spans="1:36" ht="16.5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78">
        <f t="shared" si="0"/>
        <v>0</v>
      </c>
      <c r="AI18" s="264">
        <f t="shared" si="1"/>
        <v>0</v>
      </c>
      <c r="AJ18" s="265">
        <f t="shared" si="2"/>
        <v>0</v>
      </c>
    </row>
    <row r="19" spans="1:36" ht="16.5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78">
        <f t="shared" si="0"/>
        <v>0</v>
      </c>
      <c r="AI19" s="264">
        <f t="shared" si="1"/>
        <v>0</v>
      </c>
      <c r="AJ19" s="265">
        <f t="shared" si="2"/>
        <v>0</v>
      </c>
    </row>
    <row r="20" spans="1:36" ht="16.5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78">
        <f t="shared" si="0"/>
        <v>0</v>
      </c>
      <c r="AI20" s="264">
        <f t="shared" si="1"/>
        <v>0</v>
      </c>
      <c r="AJ20" s="265">
        <f t="shared" si="2"/>
        <v>0</v>
      </c>
    </row>
    <row r="21" spans="1:36" ht="16.5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78">
        <f t="shared" si="0"/>
        <v>0</v>
      </c>
      <c r="AI21" s="264">
        <f t="shared" si="1"/>
        <v>0</v>
      </c>
      <c r="AJ21" s="265">
        <f t="shared" si="2"/>
        <v>0</v>
      </c>
    </row>
    <row r="22" spans="1:36" ht="16.5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78">
        <f t="shared" si="0"/>
        <v>0</v>
      </c>
      <c r="AI22" s="264">
        <f t="shared" si="1"/>
        <v>0</v>
      </c>
      <c r="AJ22" s="265">
        <f t="shared" si="2"/>
        <v>0</v>
      </c>
    </row>
    <row r="23" spans="1:36" ht="16.5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78">
        <f t="shared" si="0"/>
        <v>0</v>
      </c>
      <c r="AI23" s="264">
        <f t="shared" si="1"/>
        <v>0</v>
      </c>
      <c r="AJ23" s="265">
        <f t="shared" si="2"/>
        <v>0</v>
      </c>
    </row>
    <row r="24" spans="1:36" ht="16.5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78">
        <f t="shared" si="0"/>
        <v>0</v>
      </c>
      <c r="AI24" s="264">
        <f t="shared" si="1"/>
        <v>0</v>
      </c>
      <c r="AJ24" s="265">
        <f t="shared" si="2"/>
        <v>0</v>
      </c>
    </row>
    <row r="25" spans="1:36" ht="16.5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78">
        <f t="shared" si="0"/>
        <v>0</v>
      </c>
      <c r="AI25" s="264">
        <f t="shared" si="1"/>
        <v>0</v>
      </c>
      <c r="AJ25" s="265">
        <f t="shared" si="2"/>
        <v>0</v>
      </c>
    </row>
    <row r="26" spans="1:36" ht="16.5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78">
        <f t="shared" si="0"/>
        <v>0</v>
      </c>
      <c r="AI26" s="264">
        <f t="shared" si="1"/>
        <v>0</v>
      </c>
      <c r="AJ26" s="265">
        <f t="shared" si="2"/>
        <v>0</v>
      </c>
    </row>
    <row r="27" spans="1:36" ht="16.5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78">
        <f t="shared" si="0"/>
        <v>0</v>
      </c>
      <c r="AI27" s="264">
        <f t="shared" si="1"/>
        <v>0</v>
      </c>
      <c r="AJ27" s="265">
        <f t="shared" si="2"/>
        <v>0</v>
      </c>
    </row>
    <row r="28" spans="1:36" ht="16.5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78">
        <f t="shared" si="0"/>
        <v>0</v>
      </c>
      <c r="AI28" s="264">
        <f t="shared" si="1"/>
        <v>0</v>
      </c>
      <c r="AJ28" s="265">
        <f t="shared" si="2"/>
        <v>0</v>
      </c>
    </row>
    <row r="29" spans="1:36" ht="16.5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78">
        <f t="shared" si="0"/>
        <v>0</v>
      </c>
      <c r="AI29" s="264">
        <f t="shared" si="1"/>
        <v>0</v>
      </c>
      <c r="AJ29" s="265">
        <f t="shared" si="2"/>
        <v>0</v>
      </c>
    </row>
    <row r="30" spans="1:36" ht="16.5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78">
        <f t="shared" si="0"/>
        <v>0</v>
      </c>
      <c r="AI30" s="264">
        <f t="shared" si="1"/>
        <v>0</v>
      </c>
      <c r="AJ30" s="265">
        <f t="shared" si="2"/>
        <v>0</v>
      </c>
    </row>
    <row r="31" spans="1:36" ht="16.5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78">
        <f t="shared" si="0"/>
        <v>0</v>
      </c>
      <c r="AI31" s="264">
        <f t="shared" si="1"/>
        <v>0</v>
      </c>
      <c r="AJ31" s="265">
        <f t="shared" si="2"/>
        <v>0</v>
      </c>
    </row>
    <row r="32" spans="1:36" ht="16.5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78">
        <f t="shared" si="0"/>
        <v>0</v>
      </c>
      <c r="AI32" s="264">
        <f t="shared" si="1"/>
        <v>0</v>
      </c>
      <c r="AJ32" s="265">
        <f t="shared" si="2"/>
        <v>0</v>
      </c>
    </row>
    <row r="33" spans="1:36" ht="16.5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78">
        <f t="shared" si="0"/>
        <v>0</v>
      </c>
      <c r="AI33" s="264">
        <f t="shared" si="1"/>
        <v>0</v>
      </c>
      <c r="AJ33" s="265">
        <f t="shared" si="2"/>
        <v>0</v>
      </c>
    </row>
    <row r="34" spans="1:36" ht="16.5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78">
        <f t="shared" si="0"/>
        <v>0</v>
      </c>
      <c r="AI34" s="264">
        <f t="shared" si="1"/>
        <v>0</v>
      </c>
      <c r="AJ34" s="265">
        <f t="shared" si="2"/>
        <v>0</v>
      </c>
    </row>
    <row r="35" spans="1:36" ht="16.5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78">
        <f t="shared" si="0"/>
        <v>0</v>
      </c>
      <c r="AI35" s="264">
        <f t="shared" si="1"/>
        <v>0</v>
      </c>
      <c r="AJ35" s="265">
        <f t="shared" si="2"/>
        <v>0</v>
      </c>
    </row>
    <row r="36" spans="1:36" ht="16.5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78">
        <f t="shared" si="0"/>
        <v>0</v>
      </c>
      <c r="AI36" s="264">
        <f t="shared" si="1"/>
        <v>0</v>
      </c>
      <c r="AJ36" s="265">
        <f t="shared" si="2"/>
        <v>0</v>
      </c>
    </row>
    <row r="37" spans="1:36" ht="16.5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78">
        <f t="shared" si="0"/>
        <v>0</v>
      </c>
      <c r="AI37" s="264">
        <f t="shared" si="1"/>
        <v>0</v>
      </c>
      <c r="AJ37" s="265">
        <f t="shared" si="2"/>
        <v>0</v>
      </c>
    </row>
    <row r="38" spans="1:36" ht="16.5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78">
        <f t="shared" si="0"/>
        <v>0</v>
      </c>
      <c r="AI38" s="264">
        <f t="shared" si="1"/>
        <v>0</v>
      </c>
      <c r="AJ38" s="265">
        <f t="shared" si="2"/>
        <v>0</v>
      </c>
    </row>
    <row r="39" spans="1:36" ht="16.5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78">
        <f t="shared" si="0"/>
        <v>0</v>
      </c>
      <c r="AI39" s="264">
        <f t="shared" si="1"/>
        <v>0</v>
      </c>
      <c r="AJ39" s="265">
        <f t="shared" si="2"/>
        <v>0</v>
      </c>
    </row>
    <row r="40" spans="1:36" ht="16.5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78">
        <f t="shared" si="0"/>
        <v>0</v>
      </c>
      <c r="AI40" s="264">
        <f t="shared" si="1"/>
        <v>0</v>
      </c>
      <c r="AJ40" s="265">
        <f t="shared" si="2"/>
        <v>0</v>
      </c>
    </row>
    <row r="41" spans="1:36" ht="16.5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78">
        <f t="shared" si="0"/>
        <v>0</v>
      </c>
      <c r="AI41" s="264">
        <f t="shared" si="1"/>
        <v>0</v>
      </c>
      <c r="AJ41" s="265">
        <f t="shared" si="2"/>
        <v>0</v>
      </c>
    </row>
    <row r="42" spans="1:36" ht="16.5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78">
        <f t="shared" si="0"/>
        <v>0</v>
      </c>
      <c r="AI42" s="264">
        <f t="shared" si="1"/>
        <v>0</v>
      </c>
      <c r="AJ42" s="265">
        <f>COUNTIF(D42:AG42,"มา")</f>
        <v>0</v>
      </c>
    </row>
    <row r="43" spans="1:36" ht="16.5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78">
        <f t="shared" si="0"/>
        <v>0</v>
      </c>
      <c r="AI43" s="264">
        <f t="shared" si="1"/>
        <v>0</v>
      </c>
      <c r="AJ43" s="265">
        <f t="shared" si="2"/>
        <v>0</v>
      </c>
    </row>
    <row r="44" spans="1:36" ht="16.5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78">
        <f t="shared" si="0"/>
        <v>0</v>
      </c>
      <c r="AI44" s="264">
        <f t="shared" si="1"/>
        <v>0</v>
      </c>
      <c r="AJ44" s="265">
        <f t="shared" si="2"/>
        <v>0</v>
      </c>
    </row>
    <row r="45" spans="1:36" ht="16.5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78">
        <f t="shared" si="0"/>
        <v>0</v>
      </c>
      <c r="AI45" s="264">
        <f t="shared" si="1"/>
        <v>0</v>
      </c>
      <c r="AJ45" s="265">
        <f t="shared" si="2"/>
        <v>0</v>
      </c>
    </row>
    <row r="46" spans="1:36" ht="16.5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78">
        <f t="shared" si="0"/>
        <v>0</v>
      </c>
      <c r="AI46" s="264">
        <f t="shared" si="1"/>
        <v>0</v>
      </c>
      <c r="AJ46" s="265">
        <f t="shared" si="2"/>
        <v>0</v>
      </c>
    </row>
    <row r="47" spans="1:36" ht="16.5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78">
        <f t="shared" si="0"/>
        <v>0</v>
      </c>
      <c r="AI47" s="264">
        <f t="shared" si="1"/>
        <v>0</v>
      </c>
      <c r="AJ47" s="265">
        <f t="shared" si="2"/>
        <v>0</v>
      </c>
    </row>
    <row r="48" spans="1:36" ht="16.5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78">
        <f t="shared" si="0"/>
        <v>0</v>
      </c>
      <c r="AI48" s="264">
        <f t="shared" si="1"/>
        <v>0</v>
      </c>
      <c r="AJ48" s="265">
        <f t="shared" si="2"/>
        <v>0</v>
      </c>
    </row>
    <row r="49" spans="1:36" ht="16.5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78">
        <f t="shared" si="0"/>
        <v>0</v>
      </c>
      <c r="AI49" s="264">
        <f t="shared" si="1"/>
        <v>0</v>
      </c>
      <c r="AJ49" s="265">
        <f t="shared" si="2"/>
        <v>0</v>
      </c>
    </row>
    <row r="50" spans="1:36" ht="16.5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78">
        <f t="shared" si="0"/>
        <v>0</v>
      </c>
      <c r="AI50" s="264">
        <f t="shared" si="1"/>
        <v>0</v>
      </c>
      <c r="AJ50" s="265">
        <f t="shared" si="2"/>
        <v>0</v>
      </c>
    </row>
    <row r="51" spans="1:36" ht="16.5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78">
        <f t="shared" si="0"/>
        <v>0</v>
      </c>
      <c r="AI51" s="264">
        <f t="shared" si="1"/>
        <v>0</v>
      </c>
      <c r="AJ51" s="265">
        <f t="shared" si="2"/>
        <v>0</v>
      </c>
    </row>
    <row r="52" spans="1:36" ht="16.5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78">
        <f t="shared" si="0"/>
        <v>0</v>
      </c>
      <c r="AI52" s="264">
        <f t="shared" si="1"/>
        <v>0</v>
      </c>
      <c r="AJ52" s="265">
        <f t="shared" si="2"/>
        <v>0</v>
      </c>
    </row>
    <row r="53" spans="1:36" ht="16.5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78">
        <f t="shared" si="0"/>
        <v>0</v>
      </c>
      <c r="AI53" s="264">
        <f t="shared" si="1"/>
        <v>0</v>
      </c>
      <c r="AJ53" s="265">
        <f t="shared" si="2"/>
        <v>0</v>
      </c>
    </row>
    <row r="54" spans="1:36" ht="16.5" customHeight="1" x14ac:dyDescent="0.25">
      <c r="A54" s="4">
        <f>ปพ.5!A51</f>
        <v>0</v>
      </c>
      <c r="B54" s="5">
        <f>ปพ.5!B51</f>
        <v>0</v>
      </c>
      <c r="C54" s="71">
        <f>ปพ.5!D51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78">
        <f t="shared" si="0"/>
        <v>0</v>
      </c>
      <c r="AI54" s="264">
        <f t="shared" si="1"/>
        <v>0</v>
      </c>
      <c r="AJ54" s="265">
        <f t="shared" si="2"/>
        <v>0</v>
      </c>
    </row>
    <row r="55" spans="1:36" ht="16.5" customHeight="1" x14ac:dyDescent="0.25">
      <c r="A55" s="4">
        <f>ปพ.5!A52</f>
        <v>0</v>
      </c>
      <c r="B55" s="5">
        <f>ปพ.5!B52</f>
        <v>0</v>
      </c>
      <c r="C55" s="71">
        <f>ปพ.5!D52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78">
        <f t="shared" si="0"/>
        <v>0</v>
      </c>
      <c r="AI55" s="264">
        <f t="shared" si="1"/>
        <v>0</v>
      </c>
      <c r="AJ55" s="265">
        <f t="shared" si="2"/>
        <v>0</v>
      </c>
    </row>
    <row r="56" spans="1:36" ht="24.6" x14ac:dyDescent="0.25">
      <c r="A56" s="450"/>
      <c r="B56" s="451"/>
      <c r="C56" s="72" t="s">
        <v>122</v>
      </c>
      <c r="D56" s="73">
        <f t="shared" ref="D56:AG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73">
        <f t="shared" si="3"/>
        <v>0</v>
      </c>
      <c r="AH56" s="454">
        <f>COUNTIF(D9:AG9,"จ.")</f>
        <v>0</v>
      </c>
      <c r="AI56" s="455"/>
      <c r="AJ56" s="455"/>
    </row>
    <row r="57" spans="1:36" ht="24.6" x14ac:dyDescent="0.25">
      <c r="A57" s="452"/>
      <c r="B57" s="453"/>
      <c r="C57" s="76" t="s">
        <v>123</v>
      </c>
      <c r="D57" s="77">
        <f t="shared" ref="D57:AG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77">
        <f t="shared" si="4"/>
        <v>0</v>
      </c>
      <c r="AH57" s="456"/>
      <c r="AI57" s="457"/>
      <c r="AJ57" s="457"/>
    </row>
    <row r="58" spans="1:36" ht="24.6" x14ac:dyDescent="0.25">
      <c r="A58" s="452"/>
      <c r="B58" s="453"/>
      <c r="C58" s="74" t="s">
        <v>121</v>
      </c>
      <c r="D58" s="75">
        <f t="shared" ref="D58:AG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75">
        <f t="shared" si="5"/>
        <v>0</v>
      </c>
      <c r="AH58" s="456"/>
      <c r="AI58" s="457"/>
      <c r="AJ58" s="457"/>
    </row>
    <row r="59" spans="1:36" ht="24.6" x14ac:dyDescent="0.25">
      <c r="A59" s="91"/>
      <c r="B59" s="47"/>
      <c r="C59" s="48"/>
      <c r="D59" s="274" t="s">
        <v>140</v>
      </c>
      <c r="E59" s="274" t="s">
        <v>141</v>
      </c>
      <c r="F59" s="274" t="s">
        <v>142</v>
      </c>
      <c r="G59" s="274" t="s">
        <v>143</v>
      </c>
      <c r="H59" s="274" t="s">
        <v>144</v>
      </c>
      <c r="I59" s="101"/>
      <c r="J59" s="101"/>
      <c r="K59" s="101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</row>
    <row r="60" spans="1:36" ht="22.5" customHeight="1" x14ac:dyDescent="0.25">
      <c r="A60" s="8"/>
      <c r="B60" s="8"/>
      <c r="C60" s="8"/>
      <c r="D60" s="45">
        <f>COUNTIF(D9:AG9,"จ.")</f>
        <v>0</v>
      </c>
      <c r="E60" s="45">
        <f>COUNTIF(D9:AG9,"อ.")</f>
        <v>0</v>
      </c>
      <c r="F60" s="45">
        <f>COUNTIF(D9:AG9,"พ.")</f>
        <v>0</v>
      </c>
      <c r="G60" s="45">
        <f>COUNTIF(D9:AG9,"พฤ.")</f>
        <v>0</v>
      </c>
      <c r="H60" s="45">
        <f>COUNTIF(D9:AG9,"ศ.")</f>
        <v>0</v>
      </c>
      <c r="I60" s="275">
        <f>SUM(D60:H60)</f>
        <v>0</v>
      </c>
      <c r="J60" s="104"/>
      <c r="K60" s="104"/>
      <c r="AE60" s="483"/>
      <c r="AF60" s="483"/>
      <c r="AG60" s="483"/>
      <c r="AH60" s="483"/>
      <c r="AI60" s="483"/>
      <c r="AJ60" s="483"/>
    </row>
    <row r="61" spans="1:36" ht="22.5" customHeight="1" x14ac:dyDescent="0.25">
      <c r="A61" s="8"/>
      <c r="B61" s="8"/>
      <c r="C61" s="8"/>
      <c r="D61" s="104"/>
      <c r="E61" s="104"/>
      <c r="F61" s="104"/>
      <c r="G61" s="104"/>
      <c r="H61" s="104"/>
      <c r="I61" s="104"/>
      <c r="J61" s="104"/>
      <c r="K61" s="104"/>
      <c r="AE61" s="482"/>
      <c r="AF61" s="482"/>
      <c r="AG61" s="482"/>
      <c r="AH61" s="482"/>
      <c r="AI61" s="482"/>
      <c r="AJ61" s="482"/>
    </row>
    <row r="62" spans="1:36" ht="22.5" customHeight="1" x14ac:dyDescent="0.25">
      <c r="A62" s="8"/>
      <c r="B62" s="8"/>
      <c r="C62" s="8"/>
      <c r="D62" s="104"/>
      <c r="E62" s="104"/>
      <c r="F62" s="104"/>
      <c r="G62" s="104"/>
      <c r="H62" s="104"/>
      <c r="I62" s="104"/>
      <c r="J62" s="104"/>
      <c r="K62" s="104"/>
      <c r="AE62" s="482"/>
      <c r="AF62" s="482"/>
      <c r="AG62" s="482"/>
      <c r="AH62" s="482"/>
      <c r="AI62" s="482"/>
      <c r="AJ62" s="482"/>
    </row>
    <row r="63" spans="1:36" ht="27" x14ac:dyDescent="0.25">
      <c r="A63" s="103"/>
      <c r="B63" s="103"/>
      <c r="C63" s="103"/>
      <c r="D63" s="104"/>
      <c r="E63" s="104"/>
      <c r="F63" s="104"/>
      <c r="G63" s="104"/>
      <c r="H63" s="104"/>
      <c r="I63" s="104"/>
      <c r="J63" s="104"/>
      <c r="K63" s="104"/>
    </row>
    <row r="64" spans="1:36" ht="27" x14ac:dyDescent="0.25">
      <c r="A64" s="103"/>
      <c r="B64" s="103"/>
      <c r="C64" s="103"/>
      <c r="D64" s="104"/>
      <c r="E64" s="104"/>
      <c r="F64" s="104"/>
      <c r="G64" s="104"/>
      <c r="H64" s="104"/>
      <c r="I64" s="104"/>
      <c r="J64" s="104"/>
      <c r="K64" s="104"/>
    </row>
    <row r="65" spans="1:11" ht="27" x14ac:dyDescent="0.25">
      <c r="A65" s="103"/>
      <c r="B65" s="103"/>
      <c r="C65" s="103"/>
      <c r="D65" s="104"/>
      <c r="E65" s="104"/>
      <c r="F65" s="104"/>
      <c r="G65" s="104"/>
      <c r="H65" s="104"/>
      <c r="I65" s="104"/>
      <c r="J65" s="104"/>
      <c r="K65" s="104"/>
    </row>
    <row r="66" spans="1:11" ht="27" x14ac:dyDescent="0.25">
      <c r="A66" s="103"/>
      <c r="B66" s="103"/>
      <c r="C66" s="103"/>
      <c r="D66" s="104"/>
      <c r="E66" s="104"/>
      <c r="F66" s="104"/>
      <c r="G66" s="104"/>
      <c r="H66" s="104"/>
      <c r="I66" s="104"/>
      <c r="J66" s="104"/>
      <c r="K66" s="104"/>
    </row>
    <row r="67" spans="1:11" ht="27" x14ac:dyDescent="0.25">
      <c r="A67" s="103"/>
      <c r="B67" s="103"/>
      <c r="C67" s="103"/>
      <c r="D67" s="104"/>
      <c r="E67" s="104"/>
      <c r="F67" s="104"/>
      <c r="G67" s="104"/>
      <c r="H67" s="104"/>
      <c r="I67" s="104"/>
      <c r="J67" s="104"/>
      <c r="K67" s="104"/>
    </row>
    <row r="68" spans="1:11" ht="27" x14ac:dyDescent="0.25">
      <c r="A68" s="103"/>
      <c r="B68" s="103"/>
      <c r="C68" s="103"/>
      <c r="D68" s="104"/>
      <c r="E68" s="104"/>
      <c r="F68" s="104"/>
      <c r="G68" s="104"/>
      <c r="H68" s="104"/>
      <c r="I68" s="104"/>
      <c r="J68" s="104"/>
      <c r="K68" s="104"/>
    </row>
    <row r="69" spans="1:11" ht="27" x14ac:dyDescent="0.25">
      <c r="A69" s="103"/>
      <c r="B69" s="103"/>
      <c r="C69" s="103"/>
      <c r="D69" s="104"/>
      <c r="E69" s="104"/>
      <c r="F69" s="104"/>
      <c r="G69" s="104"/>
      <c r="H69" s="104"/>
      <c r="I69" s="104"/>
      <c r="J69" s="104"/>
      <c r="K69" s="104"/>
    </row>
    <row r="70" spans="1:11" ht="27" x14ac:dyDescent="0.25">
      <c r="A70" s="103"/>
      <c r="B70" s="103"/>
      <c r="C70" s="103"/>
      <c r="D70" s="104"/>
      <c r="E70" s="104"/>
      <c r="F70" s="104"/>
      <c r="G70" s="104"/>
      <c r="H70" s="104"/>
      <c r="I70" s="104"/>
      <c r="J70" s="104"/>
      <c r="K70" s="104"/>
    </row>
    <row r="71" spans="1:11" ht="27" x14ac:dyDescent="0.25">
      <c r="A71" s="103"/>
      <c r="B71" s="103"/>
      <c r="C71" s="103"/>
      <c r="D71" s="104"/>
      <c r="E71" s="104"/>
      <c r="F71" s="104"/>
      <c r="G71" s="104"/>
      <c r="H71" s="104"/>
      <c r="I71" s="104"/>
      <c r="J71" s="104"/>
      <c r="K71" s="104"/>
    </row>
    <row r="72" spans="1:11" ht="27" x14ac:dyDescent="0.25">
      <c r="A72" s="103"/>
      <c r="B72" s="103"/>
      <c r="C72" s="103"/>
      <c r="D72" s="104"/>
      <c r="E72" s="104"/>
      <c r="F72" s="104"/>
      <c r="G72" s="104"/>
      <c r="H72" s="104"/>
      <c r="I72" s="104"/>
      <c r="J72" s="104"/>
      <c r="K72" s="104"/>
    </row>
  </sheetData>
  <sheetProtection algorithmName="SHA-512" hashValue="SOze3gJLgkjPHGDCGHGYCT5MRkr+dBo9L+mMZNdJicvg+oIH8udIyJGeJL2p0oUWv/fZKfOzMDe47dIKOyc5og==" saltValue="51175Thp/2498pekbQ53+g==" spinCount="100000" sheet="1" objects="1" scenarios="1"/>
  <dataConsolidate/>
  <mergeCells count="23">
    <mergeCell ref="A4:F4"/>
    <mergeCell ref="G4:S4"/>
    <mergeCell ref="T4:AB4"/>
    <mergeCell ref="AC4:AJ4"/>
    <mergeCell ref="T3:AJ3"/>
    <mergeCell ref="T2:AJ2"/>
    <mergeCell ref="T1:AJ1"/>
    <mergeCell ref="A1:S1"/>
    <mergeCell ref="A2:S2"/>
    <mergeCell ref="A3:S3"/>
    <mergeCell ref="AE62:AJ62"/>
    <mergeCell ref="AI8:AI9"/>
    <mergeCell ref="AJ8:AJ9"/>
    <mergeCell ref="A56:B58"/>
    <mergeCell ref="AH56:AJ58"/>
    <mergeCell ref="AE60:AJ60"/>
    <mergeCell ref="AE61:AJ61"/>
    <mergeCell ref="A5:A9"/>
    <mergeCell ref="B5:B9"/>
    <mergeCell ref="C5:C9"/>
    <mergeCell ref="AH8:AH9"/>
    <mergeCell ref="D5:S7"/>
    <mergeCell ref="T5:AJ7"/>
  </mergeCells>
  <conditionalFormatting sqref="D10:AG55">
    <cfRule type="containsText" dxfId="41" priority="1" operator="containsText" text="ลา">
      <formula>NOT(ISERROR(SEARCH("ลา",D10)))</formula>
    </cfRule>
    <cfRule type="containsText" dxfId="40" priority="2" operator="containsText" text="ขาด">
      <formula>NOT(ISERROR(SEARCH("ขาด",D10)))</formula>
    </cfRule>
    <cfRule type="containsText" dxfId="39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9:AG9" xr:uid="{00000000-0002-0000-0600-000000000000}">
      <formula1>"จ.,อ.,พ.,พฤ.,ศ."</formula1>
    </dataValidation>
    <dataValidation type="list" allowBlank="1" showInputMessage="1" showErrorMessage="1" sqref="D10:AG55" xr:uid="{00000000-0002-0000-0600-000001000000}">
      <formula1>"ขาด,ลา,มา"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72"/>
  <sheetViews>
    <sheetView showZeros="0" view="pageBreakPreview" zoomScaleNormal="100" zoomScaleSheetLayoutView="100" workbookViewId="0">
      <selection activeCell="M13" sqref="M13"/>
    </sheetView>
  </sheetViews>
  <sheetFormatPr defaultColWidth="9" defaultRowHeight="21" x14ac:dyDescent="0.25"/>
  <cols>
    <col min="1" max="1" width="4.69921875" style="50" customWidth="1"/>
    <col min="2" max="2" width="10" style="50" customWidth="1"/>
    <col min="3" max="3" width="25.69921875" style="50" customWidth="1"/>
    <col min="4" max="34" width="4" style="68" customWidth="1"/>
    <col min="35" max="35" width="4.69921875" style="68" customWidth="1"/>
    <col min="36" max="37" width="4.69921875" style="51" customWidth="1"/>
    <col min="38" max="16384" width="9" style="50"/>
  </cols>
  <sheetData>
    <row r="1" spans="1:37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</row>
    <row r="2" spans="1:37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</row>
    <row r="3" spans="1:37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</row>
    <row r="4" spans="1:37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80"/>
      <c r="AC4" s="479"/>
      <c r="AD4" s="479"/>
      <c r="AE4" s="479"/>
      <c r="AF4" s="479"/>
      <c r="AG4" s="479"/>
      <c r="AH4" s="479"/>
      <c r="AI4" s="479"/>
      <c r="AJ4" s="479"/>
      <c r="AK4" s="479"/>
    </row>
    <row r="5" spans="1:37" ht="14.25" customHeight="1" x14ac:dyDescent="0.25">
      <c r="A5" s="459" t="s">
        <v>45</v>
      </c>
      <c r="B5" s="462" t="s">
        <v>49</v>
      </c>
      <c r="C5" s="465" t="s">
        <v>51</v>
      </c>
      <c r="D5" s="470" t="s">
        <v>126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">
        <v>126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6"/>
    </row>
    <row r="6" spans="1:37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7"/>
    </row>
    <row r="7" spans="1:37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8"/>
    </row>
    <row r="8" spans="1:37" ht="18.75" customHeight="1" x14ac:dyDescent="0.25">
      <c r="A8" s="460"/>
      <c r="B8" s="463"/>
      <c r="C8" s="466"/>
      <c r="D8" s="43">
        <v>1</v>
      </c>
      <c r="E8" s="44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9">
        <v>9</v>
      </c>
      <c r="M8" s="43">
        <v>10</v>
      </c>
      <c r="N8" s="44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9">
        <v>18</v>
      </c>
      <c r="V8" s="43">
        <v>19</v>
      </c>
      <c r="W8" s="44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9">
        <v>27</v>
      </c>
      <c r="AE8" s="43">
        <v>28</v>
      </c>
      <c r="AF8" s="44">
        <v>29</v>
      </c>
      <c r="AG8" s="43">
        <v>30</v>
      </c>
      <c r="AH8" s="43">
        <v>31</v>
      </c>
      <c r="AI8" s="448" t="s">
        <v>122</v>
      </c>
      <c r="AJ8" s="448" t="s">
        <v>123</v>
      </c>
      <c r="AK8" s="448" t="s">
        <v>121</v>
      </c>
    </row>
    <row r="9" spans="1:37" ht="18.75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449"/>
      <c r="AJ9" s="449"/>
      <c r="AK9" s="449"/>
    </row>
    <row r="10" spans="1:37" ht="17.25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78">
        <f>COUNTIF(D10:AH10,"ขาด")</f>
        <v>0</v>
      </c>
      <c r="AJ10" s="264">
        <f>COUNTIF(D10:AH10,"ลา")</f>
        <v>0</v>
      </c>
      <c r="AK10" s="265">
        <f>COUNTIF(D10:AH10,"มา")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78">
        <f>COUNTIF(D11:AH11,"ขาด")</f>
        <v>0</v>
      </c>
      <c r="AJ11" s="264">
        <f>COUNTIF(D11:AH11,"ลา")</f>
        <v>0</v>
      </c>
      <c r="AK11" s="265">
        <f>COUNTIF(D11:AH11,"มา")</f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78">
        <f t="shared" ref="AI12:AI55" si="0">COUNTIF(D12:AH12,"ขาด")</f>
        <v>0</v>
      </c>
      <c r="AJ12" s="264">
        <f t="shared" ref="AJ12:AJ55" si="1">COUNTIF(D12:AH12,"ลา")</f>
        <v>0</v>
      </c>
      <c r="AK12" s="265">
        <f t="shared" ref="AK12:AK55" si="2">COUNTIF(D12:AH12,"มา")</f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78">
        <f t="shared" si="0"/>
        <v>0</v>
      </c>
      <c r="AJ13" s="264">
        <f t="shared" si="1"/>
        <v>0</v>
      </c>
      <c r="AK13" s="265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78">
        <f t="shared" si="0"/>
        <v>0</v>
      </c>
      <c r="AJ14" s="264">
        <f t="shared" si="1"/>
        <v>0</v>
      </c>
      <c r="AK14" s="265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78">
        <f t="shared" si="0"/>
        <v>0</v>
      </c>
      <c r="AJ15" s="264">
        <f t="shared" si="1"/>
        <v>0</v>
      </c>
      <c r="AK15" s="265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78">
        <f t="shared" si="0"/>
        <v>0</v>
      </c>
      <c r="AJ16" s="264">
        <f t="shared" si="1"/>
        <v>0</v>
      </c>
      <c r="AK16" s="265">
        <f t="shared" si="2"/>
        <v>0</v>
      </c>
    </row>
    <row r="17" spans="1:37" ht="17.25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78">
        <f t="shared" si="0"/>
        <v>0</v>
      </c>
      <c r="AJ17" s="264">
        <f t="shared" si="1"/>
        <v>0</v>
      </c>
      <c r="AK17" s="265">
        <f t="shared" si="2"/>
        <v>0</v>
      </c>
    </row>
    <row r="18" spans="1:37" ht="17.25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78">
        <f t="shared" si="0"/>
        <v>0</v>
      </c>
      <c r="AJ18" s="264">
        <f t="shared" si="1"/>
        <v>0</v>
      </c>
      <c r="AK18" s="265">
        <f t="shared" si="2"/>
        <v>0</v>
      </c>
    </row>
    <row r="19" spans="1:37" ht="17.25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78">
        <f t="shared" si="0"/>
        <v>0</v>
      </c>
      <c r="AJ19" s="264">
        <f t="shared" si="1"/>
        <v>0</v>
      </c>
      <c r="AK19" s="265">
        <f t="shared" si="2"/>
        <v>0</v>
      </c>
    </row>
    <row r="20" spans="1:37" ht="17.25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78">
        <f t="shared" si="0"/>
        <v>0</v>
      </c>
      <c r="AJ20" s="264">
        <f t="shared" si="1"/>
        <v>0</v>
      </c>
      <c r="AK20" s="265">
        <f t="shared" si="2"/>
        <v>0</v>
      </c>
    </row>
    <row r="21" spans="1:37" ht="17.25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78">
        <f t="shared" si="0"/>
        <v>0</v>
      </c>
      <c r="AJ21" s="264">
        <f t="shared" si="1"/>
        <v>0</v>
      </c>
      <c r="AK21" s="265">
        <f t="shared" si="2"/>
        <v>0</v>
      </c>
    </row>
    <row r="22" spans="1:37" ht="17.25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78">
        <f t="shared" si="0"/>
        <v>0</v>
      </c>
      <c r="AJ22" s="264">
        <f t="shared" si="1"/>
        <v>0</v>
      </c>
      <c r="AK22" s="265">
        <f t="shared" si="2"/>
        <v>0</v>
      </c>
    </row>
    <row r="23" spans="1:37" ht="17.25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78">
        <f t="shared" si="0"/>
        <v>0</v>
      </c>
      <c r="AJ23" s="264">
        <f t="shared" si="1"/>
        <v>0</v>
      </c>
      <c r="AK23" s="265">
        <f t="shared" si="2"/>
        <v>0</v>
      </c>
    </row>
    <row r="24" spans="1:37" ht="17.25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78">
        <f t="shared" si="0"/>
        <v>0</v>
      </c>
      <c r="AJ24" s="264">
        <f t="shared" si="1"/>
        <v>0</v>
      </c>
      <c r="AK24" s="265">
        <f t="shared" si="2"/>
        <v>0</v>
      </c>
    </row>
    <row r="25" spans="1:37" ht="17.25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78">
        <f t="shared" si="0"/>
        <v>0</v>
      </c>
      <c r="AJ25" s="264">
        <f t="shared" si="1"/>
        <v>0</v>
      </c>
      <c r="AK25" s="265">
        <f t="shared" si="2"/>
        <v>0</v>
      </c>
    </row>
    <row r="26" spans="1:37" ht="17.25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78">
        <f t="shared" si="0"/>
        <v>0</v>
      </c>
      <c r="AJ26" s="264">
        <f t="shared" si="1"/>
        <v>0</v>
      </c>
      <c r="AK26" s="265">
        <f t="shared" si="2"/>
        <v>0</v>
      </c>
    </row>
    <row r="27" spans="1:37" ht="17.25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78">
        <f t="shared" si="0"/>
        <v>0</v>
      </c>
      <c r="AJ27" s="264">
        <f t="shared" si="1"/>
        <v>0</v>
      </c>
      <c r="AK27" s="265">
        <f t="shared" si="2"/>
        <v>0</v>
      </c>
    </row>
    <row r="28" spans="1:37" ht="17.25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78">
        <f t="shared" si="0"/>
        <v>0</v>
      </c>
      <c r="AJ28" s="264">
        <f t="shared" si="1"/>
        <v>0</v>
      </c>
      <c r="AK28" s="265">
        <f t="shared" si="2"/>
        <v>0</v>
      </c>
    </row>
    <row r="29" spans="1:37" ht="17.25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78">
        <f t="shared" si="0"/>
        <v>0</v>
      </c>
      <c r="AJ29" s="264">
        <f t="shared" si="1"/>
        <v>0</v>
      </c>
      <c r="AK29" s="265">
        <f t="shared" si="2"/>
        <v>0</v>
      </c>
    </row>
    <row r="30" spans="1:37" ht="17.25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78">
        <f t="shared" si="0"/>
        <v>0</v>
      </c>
      <c r="AJ30" s="264">
        <f t="shared" si="1"/>
        <v>0</v>
      </c>
      <c r="AK30" s="265">
        <f t="shared" si="2"/>
        <v>0</v>
      </c>
    </row>
    <row r="31" spans="1:37" ht="17.25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78">
        <f t="shared" si="0"/>
        <v>0</v>
      </c>
      <c r="AJ31" s="264">
        <f t="shared" si="1"/>
        <v>0</v>
      </c>
      <c r="AK31" s="265">
        <f t="shared" si="2"/>
        <v>0</v>
      </c>
    </row>
    <row r="32" spans="1:37" ht="17.25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78">
        <f t="shared" si="0"/>
        <v>0</v>
      </c>
      <c r="AJ32" s="264">
        <f t="shared" si="1"/>
        <v>0</v>
      </c>
      <c r="AK32" s="265">
        <f t="shared" si="2"/>
        <v>0</v>
      </c>
    </row>
    <row r="33" spans="1:37" ht="17.25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78">
        <f t="shared" si="0"/>
        <v>0</v>
      </c>
      <c r="AJ33" s="264">
        <f t="shared" si="1"/>
        <v>0</v>
      </c>
      <c r="AK33" s="265">
        <f t="shared" si="2"/>
        <v>0</v>
      </c>
    </row>
    <row r="34" spans="1:37" ht="17.25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78">
        <f t="shared" si="0"/>
        <v>0</v>
      </c>
      <c r="AJ34" s="264">
        <f t="shared" si="1"/>
        <v>0</v>
      </c>
      <c r="AK34" s="265">
        <f t="shared" si="2"/>
        <v>0</v>
      </c>
    </row>
    <row r="35" spans="1:37" ht="17.25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78">
        <f t="shared" si="0"/>
        <v>0</v>
      </c>
      <c r="AJ35" s="264">
        <f t="shared" si="1"/>
        <v>0</v>
      </c>
      <c r="AK35" s="265">
        <f t="shared" si="2"/>
        <v>0</v>
      </c>
    </row>
    <row r="36" spans="1:37" ht="17.25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78">
        <f t="shared" si="0"/>
        <v>0</v>
      </c>
      <c r="AJ36" s="264">
        <f t="shared" si="1"/>
        <v>0</v>
      </c>
      <c r="AK36" s="265">
        <f t="shared" si="2"/>
        <v>0</v>
      </c>
    </row>
    <row r="37" spans="1:37" ht="17.25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78">
        <f t="shared" si="0"/>
        <v>0</v>
      </c>
      <c r="AJ37" s="264">
        <f t="shared" si="1"/>
        <v>0</v>
      </c>
      <c r="AK37" s="265">
        <f t="shared" si="2"/>
        <v>0</v>
      </c>
    </row>
    <row r="38" spans="1:37" ht="17.25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78">
        <f t="shared" si="0"/>
        <v>0</v>
      </c>
      <c r="AJ38" s="264">
        <f t="shared" si="1"/>
        <v>0</v>
      </c>
      <c r="AK38" s="265">
        <f t="shared" si="2"/>
        <v>0</v>
      </c>
    </row>
    <row r="39" spans="1:37" ht="17.25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78">
        <f t="shared" si="0"/>
        <v>0</v>
      </c>
      <c r="AJ39" s="264">
        <f t="shared" si="1"/>
        <v>0</v>
      </c>
      <c r="AK39" s="265">
        <f t="shared" si="2"/>
        <v>0</v>
      </c>
    </row>
    <row r="40" spans="1:37" ht="17.25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78">
        <f t="shared" si="0"/>
        <v>0</v>
      </c>
      <c r="AJ40" s="264">
        <f t="shared" si="1"/>
        <v>0</v>
      </c>
      <c r="AK40" s="265">
        <f t="shared" si="2"/>
        <v>0</v>
      </c>
    </row>
    <row r="41" spans="1:37" ht="17.25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78">
        <f t="shared" si="0"/>
        <v>0</v>
      </c>
      <c r="AJ41" s="264">
        <f t="shared" si="1"/>
        <v>0</v>
      </c>
      <c r="AK41" s="265">
        <f t="shared" si="2"/>
        <v>0</v>
      </c>
    </row>
    <row r="42" spans="1:37" ht="17.25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78">
        <f t="shared" si="0"/>
        <v>0</v>
      </c>
      <c r="AJ42" s="264">
        <f t="shared" si="1"/>
        <v>0</v>
      </c>
      <c r="AK42" s="265">
        <f t="shared" si="2"/>
        <v>0</v>
      </c>
    </row>
    <row r="43" spans="1:37" ht="17.25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78">
        <f t="shared" si="0"/>
        <v>0</v>
      </c>
      <c r="AJ43" s="264">
        <f t="shared" si="1"/>
        <v>0</v>
      </c>
      <c r="AK43" s="265">
        <f t="shared" si="2"/>
        <v>0</v>
      </c>
    </row>
    <row r="44" spans="1:37" ht="17.25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78">
        <f t="shared" si="0"/>
        <v>0</v>
      </c>
      <c r="AJ44" s="264">
        <f t="shared" si="1"/>
        <v>0</v>
      </c>
      <c r="AK44" s="265">
        <f t="shared" si="2"/>
        <v>0</v>
      </c>
    </row>
    <row r="45" spans="1:37" ht="17.25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78">
        <f t="shared" si="0"/>
        <v>0</v>
      </c>
      <c r="AJ45" s="264">
        <f t="shared" si="1"/>
        <v>0</v>
      </c>
      <c r="AK45" s="265">
        <f t="shared" si="2"/>
        <v>0</v>
      </c>
    </row>
    <row r="46" spans="1:37" ht="17.25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78">
        <f t="shared" si="0"/>
        <v>0</v>
      </c>
      <c r="AJ46" s="264">
        <f t="shared" si="1"/>
        <v>0</v>
      </c>
      <c r="AK46" s="265">
        <f t="shared" si="2"/>
        <v>0</v>
      </c>
    </row>
    <row r="47" spans="1:37" ht="17.25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78">
        <f t="shared" si="0"/>
        <v>0</v>
      </c>
      <c r="AJ47" s="264">
        <f t="shared" si="1"/>
        <v>0</v>
      </c>
      <c r="AK47" s="265">
        <f t="shared" si="2"/>
        <v>0</v>
      </c>
    </row>
    <row r="48" spans="1:37" ht="17.25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78">
        <f t="shared" si="0"/>
        <v>0</v>
      </c>
      <c r="AJ48" s="264">
        <f t="shared" si="1"/>
        <v>0</v>
      </c>
      <c r="AK48" s="265">
        <f t="shared" si="2"/>
        <v>0</v>
      </c>
    </row>
    <row r="49" spans="1:37" ht="17.25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78">
        <f t="shared" si="0"/>
        <v>0</v>
      </c>
      <c r="AJ49" s="264">
        <f t="shared" si="1"/>
        <v>0</v>
      </c>
      <c r="AK49" s="265">
        <f t="shared" si="2"/>
        <v>0</v>
      </c>
    </row>
    <row r="50" spans="1:37" ht="17.25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78">
        <f t="shared" si="0"/>
        <v>0</v>
      </c>
      <c r="AJ50" s="264">
        <f t="shared" si="1"/>
        <v>0</v>
      </c>
      <c r="AK50" s="265">
        <f t="shared" si="2"/>
        <v>0</v>
      </c>
    </row>
    <row r="51" spans="1:37" ht="17.25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78">
        <f t="shared" si="0"/>
        <v>0</v>
      </c>
      <c r="AJ51" s="264">
        <f t="shared" si="1"/>
        <v>0</v>
      </c>
      <c r="AK51" s="265">
        <f t="shared" si="2"/>
        <v>0</v>
      </c>
    </row>
    <row r="52" spans="1:37" ht="16.2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78">
        <f t="shared" si="0"/>
        <v>0</v>
      </c>
      <c r="AJ52" s="264">
        <f t="shared" si="1"/>
        <v>0</v>
      </c>
      <c r="AK52" s="265">
        <f t="shared" si="2"/>
        <v>0</v>
      </c>
    </row>
    <row r="53" spans="1:37" ht="17.25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78">
        <f t="shared" si="0"/>
        <v>0</v>
      </c>
      <c r="AJ53" s="264">
        <f t="shared" si="1"/>
        <v>0</v>
      </c>
      <c r="AK53" s="265">
        <f t="shared" si="2"/>
        <v>0</v>
      </c>
    </row>
    <row r="54" spans="1:37" ht="17.25" customHeight="1" x14ac:dyDescent="0.25">
      <c r="A54" s="4"/>
      <c r="B54" s="5"/>
      <c r="C54" s="7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78">
        <f t="shared" si="0"/>
        <v>0</v>
      </c>
      <c r="AJ54" s="264">
        <f t="shared" si="1"/>
        <v>0</v>
      </c>
      <c r="AK54" s="265">
        <f t="shared" si="2"/>
        <v>0</v>
      </c>
    </row>
    <row r="55" spans="1:37" ht="17.25" customHeight="1" x14ac:dyDescent="0.25">
      <c r="A55" s="4">
        <f>ปพ.5!A51</f>
        <v>0</v>
      </c>
      <c r="B55" s="5">
        <f>ปพ.5!B51</f>
        <v>0</v>
      </c>
      <c r="C55" s="71">
        <f>ปพ.5!D51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8">
        <f t="shared" si="0"/>
        <v>0</v>
      </c>
      <c r="AJ55" s="264">
        <f t="shared" si="1"/>
        <v>0</v>
      </c>
      <c r="AK55" s="265">
        <f t="shared" si="2"/>
        <v>0</v>
      </c>
    </row>
    <row r="56" spans="1:37" ht="24.6" x14ac:dyDescent="0.25">
      <c r="A56" s="450"/>
      <c r="B56" s="451"/>
      <c r="C56" s="72" t="s">
        <v>122</v>
      </c>
      <c r="D56" s="73">
        <f t="shared" ref="D56:AH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73">
        <f t="shared" si="3"/>
        <v>0</v>
      </c>
      <c r="AH56" s="73">
        <f t="shared" si="3"/>
        <v>0</v>
      </c>
      <c r="AI56" s="454"/>
      <c r="AJ56" s="455"/>
      <c r="AK56" s="455"/>
    </row>
    <row r="57" spans="1:37" ht="24.6" x14ac:dyDescent="0.25">
      <c r="A57" s="452"/>
      <c r="B57" s="453"/>
      <c r="C57" s="76" t="s">
        <v>123</v>
      </c>
      <c r="D57" s="77">
        <f t="shared" ref="D57:AH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77">
        <f t="shared" si="4"/>
        <v>0</v>
      </c>
      <c r="AH57" s="77">
        <f t="shared" si="4"/>
        <v>0</v>
      </c>
      <c r="AI57" s="456"/>
      <c r="AJ57" s="457"/>
      <c r="AK57" s="457"/>
    </row>
    <row r="58" spans="1:37" ht="24.6" x14ac:dyDescent="0.25">
      <c r="A58" s="452"/>
      <c r="B58" s="453"/>
      <c r="C58" s="74" t="s">
        <v>121</v>
      </c>
      <c r="D58" s="75">
        <f t="shared" ref="D58:AH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75">
        <f t="shared" si="5"/>
        <v>0</v>
      </c>
      <c r="AH58" s="75">
        <f t="shared" si="5"/>
        <v>0</v>
      </c>
      <c r="AI58" s="456"/>
      <c r="AJ58" s="457"/>
      <c r="AK58" s="457"/>
    </row>
    <row r="59" spans="1:37" ht="24.6" x14ac:dyDescent="0.25">
      <c r="A59" s="69"/>
      <c r="B59" s="47"/>
      <c r="C59" s="48"/>
      <c r="D59" s="272" t="s">
        <v>140</v>
      </c>
      <c r="E59" s="272" t="s">
        <v>141</v>
      </c>
      <c r="F59" s="272" t="s">
        <v>142</v>
      </c>
      <c r="G59" s="272" t="s">
        <v>143</v>
      </c>
      <c r="H59" s="272" t="s">
        <v>144</v>
      </c>
      <c r="I59" s="46"/>
      <c r="J59" s="46"/>
      <c r="K59" s="46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</row>
    <row r="60" spans="1:37" ht="22.5" customHeight="1" x14ac:dyDescent="0.25">
      <c r="A60" s="8"/>
      <c r="B60" s="8"/>
      <c r="C60" s="8"/>
      <c r="D60" s="45">
        <f>COUNTIF(D9:AH9,"จ.")</f>
        <v>0</v>
      </c>
      <c r="E60" s="45">
        <f>COUNTIF(D9:AH9,"อ.")</f>
        <v>0</v>
      </c>
      <c r="F60" s="45">
        <f>COUNTIF(D9:AH9,"พ.")</f>
        <v>0</v>
      </c>
      <c r="G60" s="45">
        <f>COUNTIF(D9:AH9,"พฤ.")</f>
        <v>0</v>
      </c>
      <c r="H60" s="45">
        <f>COUNTIF(D9:AH9,"ศ.")</f>
        <v>0</v>
      </c>
      <c r="I60" s="273">
        <f>SUM(D60:H60)</f>
        <v>0</v>
      </c>
      <c r="J60" s="45"/>
      <c r="K60" s="45"/>
      <c r="AE60" s="458"/>
      <c r="AF60" s="458"/>
      <c r="AG60" s="458"/>
      <c r="AH60" s="458"/>
      <c r="AI60" s="458"/>
      <c r="AJ60" s="458"/>
      <c r="AK60" s="458"/>
    </row>
    <row r="61" spans="1:37" ht="22.5" customHeight="1" x14ac:dyDescent="0.25">
      <c r="A61" s="8"/>
      <c r="B61" s="8"/>
      <c r="C61" s="8"/>
      <c r="D61" s="45"/>
      <c r="E61" s="45"/>
      <c r="F61" s="45"/>
      <c r="G61" s="45"/>
      <c r="H61" s="45"/>
      <c r="I61" s="45"/>
      <c r="J61" s="45"/>
      <c r="K61" s="45"/>
      <c r="AE61" s="447"/>
      <c r="AF61" s="447"/>
      <c r="AG61" s="447"/>
      <c r="AH61" s="447"/>
      <c r="AI61" s="447"/>
      <c r="AJ61" s="447"/>
      <c r="AK61" s="447"/>
    </row>
    <row r="62" spans="1:37" ht="22.5" customHeight="1" x14ac:dyDescent="0.25">
      <c r="A62" s="8"/>
      <c r="B62" s="8"/>
      <c r="C62" s="8"/>
      <c r="D62" s="45"/>
      <c r="E62" s="45"/>
      <c r="F62" s="45"/>
      <c r="G62" s="45"/>
      <c r="H62" s="45"/>
      <c r="I62" s="45"/>
      <c r="J62" s="45"/>
      <c r="K62" s="45"/>
      <c r="AE62" s="447"/>
      <c r="AF62" s="447"/>
      <c r="AG62" s="447"/>
      <c r="AH62" s="447"/>
      <c r="AI62" s="447"/>
      <c r="AJ62" s="447"/>
      <c r="AK62" s="447"/>
    </row>
    <row r="63" spans="1:37" ht="27" x14ac:dyDescent="0.25">
      <c r="A63" s="8"/>
      <c r="B63" s="8"/>
      <c r="C63" s="8"/>
      <c r="D63" s="45"/>
      <c r="E63" s="45"/>
      <c r="F63" s="45"/>
      <c r="G63" s="45"/>
      <c r="H63" s="45"/>
      <c r="I63" s="45"/>
      <c r="J63" s="45"/>
      <c r="K63" s="45"/>
    </row>
    <row r="64" spans="1:37" ht="27" x14ac:dyDescent="0.25">
      <c r="A64" s="8"/>
      <c r="B64" s="8"/>
      <c r="C64" s="8"/>
      <c r="D64" s="45"/>
      <c r="E64" s="45"/>
      <c r="F64" s="45"/>
      <c r="G64" s="45"/>
      <c r="H64" s="45"/>
      <c r="I64" s="45"/>
      <c r="J64" s="45"/>
      <c r="K64" s="45"/>
    </row>
    <row r="65" spans="1:11" ht="27" x14ac:dyDescent="0.25">
      <c r="A65" s="8"/>
      <c r="B65" s="8"/>
      <c r="C65" s="8"/>
      <c r="D65" s="45"/>
      <c r="E65" s="45"/>
      <c r="F65" s="45"/>
      <c r="G65" s="45"/>
      <c r="H65" s="45"/>
      <c r="I65" s="45"/>
      <c r="J65" s="45"/>
      <c r="K65" s="45"/>
    </row>
    <row r="66" spans="1:11" ht="27" x14ac:dyDescent="0.25">
      <c r="A66" s="8"/>
      <c r="B66" s="8"/>
      <c r="C66" s="8"/>
      <c r="D66" s="45"/>
      <c r="E66" s="45"/>
      <c r="F66" s="45"/>
      <c r="G66" s="45"/>
      <c r="H66" s="45"/>
      <c r="I66" s="45"/>
      <c r="J66" s="45"/>
      <c r="K66" s="45"/>
    </row>
    <row r="67" spans="1:11" ht="27" x14ac:dyDescent="0.25">
      <c r="A67" s="8"/>
      <c r="B67" s="8"/>
      <c r="C67" s="8"/>
      <c r="D67" s="45"/>
      <c r="E67" s="45"/>
      <c r="F67" s="45"/>
      <c r="G67" s="45"/>
      <c r="H67" s="45"/>
      <c r="I67" s="45"/>
      <c r="J67" s="45"/>
      <c r="K67" s="45"/>
    </row>
    <row r="68" spans="1:11" ht="27" x14ac:dyDescent="0.25">
      <c r="A68" s="8"/>
      <c r="B68" s="8"/>
      <c r="C68" s="8"/>
      <c r="D68" s="45"/>
      <c r="E68" s="45"/>
      <c r="F68" s="45"/>
      <c r="G68" s="45"/>
      <c r="H68" s="45"/>
      <c r="I68" s="45"/>
      <c r="J68" s="45"/>
      <c r="K68" s="45"/>
    </row>
    <row r="69" spans="1:11" ht="27" x14ac:dyDescent="0.25">
      <c r="A69" s="8"/>
      <c r="B69" s="8"/>
      <c r="C69" s="8"/>
      <c r="D69" s="45"/>
      <c r="E69" s="45"/>
      <c r="F69" s="45"/>
      <c r="G69" s="45"/>
      <c r="H69" s="45"/>
      <c r="I69" s="45"/>
      <c r="J69" s="45"/>
      <c r="K69" s="45"/>
    </row>
    <row r="70" spans="1:11" ht="27" x14ac:dyDescent="0.25">
      <c r="A70" s="8"/>
      <c r="B70" s="8"/>
      <c r="C70" s="8"/>
      <c r="D70" s="45"/>
      <c r="E70" s="45"/>
      <c r="F70" s="45"/>
      <c r="G70" s="45"/>
      <c r="H70" s="45"/>
      <c r="I70" s="45"/>
      <c r="J70" s="45"/>
      <c r="K70" s="45"/>
    </row>
    <row r="71" spans="1:11" ht="27" x14ac:dyDescent="0.25">
      <c r="A71" s="8"/>
      <c r="B71" s="8"/>
      <c r="C71" s="8"/>
      <c r="D71" s="45"/>
      <c r="E71" s="45"/>
      <c r="F71" s="45"/>
      <c r="G71" s="45"/>
      <c r="H71" s="45"/>
      <c r="I71" s="45"/>
      <c r="J71" s="45"/>
      <c r="K71" s="45"/>
    </row>
    <row r="72" spans="1:11" ht="27" x14ac:dyDescent="0.25">
      <c r="A72" s="8"/>
      <c r="B72" s="8"/>
      <c r="C72" s="8"/>
      <c r="D72" s="45"/>
      <c r="E72" s="45"/>
      <c r="F72" s="45"/>
      <c r="G72" s="45"/>
      <c r="H72" s="45"/>
      <c r="I72" s="45"/>
      <c r="J72" s="45"/>
      <c r="K72" s="45"/>
    </row>
  </sheetData>
  <sheetProtection algorithmName="SHA-512" hashValue="uQ72B61XU/7eBg/658lhkjVF3GGTqwAp2nDjVt/YLF0uLbhqjepoTFQnyxxHHHikFx0AZUI1iPc7gNrX//guWg==" saltValue="ql1UXWS4jxdojDkyw+7ApA==" spinCount="100000" sheet="1" objects="1" scenarios="1"/>
  <dataConsolidate/>
  <mergeCells count="23"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</mergeCells>
  <conditionalFormatting sqref="D10:AH55">
    <cfRule type="containsText" dxfId="38" priority="1" operator="containsText" text="ลา">
      <formula>NOT(ISERROR(SEARCH("ลา",D10)))</formula>
    </cfRule>
    <cfRule type="containsText" dxfId="37" priority="2" operator="containsText" text="ขาด">
      <formula>NOT(ISERROR(SEARCH("ขาด",D10)))</formula>
    </cfRule>
    <cfRule type="containsText" dxfId="36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9:AH9" xr:uid="{00000000-0002-0000-0700-000000000000}">
      <formula1>"จ.,อ.,พ.,พฤ.,ศ."</formula1>
    </dataValidation>
    <dataValidation type="list" allowBlank="1" showInputMessage="1" showErrorMessage="1" sqref="D10:AH55" xr:uid="{00000000-0002-0000-0700-000001000000}">
      <formula1>"ขาด,ลา,มา"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72"/>
  <sheetViews>
    <sheetView showZeros="0" view="pageBreakPreview" zoomScaleNormal="100" zoomScaleSheetLayoutView="100" workbookViewId="0">
      <selection activeCell="E9" sqref="E9:AH46"/>
    </sheetView>
  </sheetViews>
  <sheetFormatPr defaultColWidth="9" defaultRowHeight="21" x14ac:dyDescent="0.25"/>
  <cols>
    <col min="1" max="1" width="4.69921875" style="50" customWidth="1"/>
    <col min="2" max="2" width="10" style="50" customWidth="1"/>
    <col min="3" max="3" width="25.69921875" style="50" customWidth="1"/>
    <col min="4" max="34" width="4" style="68" customWidth="1"/>
    <col min="35" max="35" width="4.69921875" style="68" customWidth="1"/>
    <col min="36" max="37" width="4.69921875" style="51" customWidth="1"/>
    <col min="38" max="16384" width="9" style="50"/>
  </cols>
  <sheetData>
    <row r="1" spans="1:37" ht="30" x14ac:dyDescent="0.25">
      <c r="A1" s="468" t="s">
        <v>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</row>
    <row r="2" spans="1:37" ht="24.6" x14ac:dyDescent="0.25">
      <c r="A2" s="469" t="s">
        <v>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</row>
    <row r="3" spans="1:37" ht="24.6" x14ac:dyDescent="0.25">
      <c r="A3" s="469" t="str">
        <f>"แบบบันทึกการเข้าเรียนกลุ่มสาระการเรียนรู้"&amp;" "&amp;ข้อมูลพื้นฐาน!B7&amp;"  รหัสรายวิชา "&amp;ข้อมูลพื้นฐาน!B8&amp;" รายวิชา "&amp;ข้อมูลพื้นฐาน!B9&amp;"   "&amp;ข้อมูลพื้นฐาน!B5</f>
        <v xml:space="preserve">แบบบันทึกการเข้าเรียนกลุ่มสาระการเรียนรู้   รหัสรายวิชา  รายวิชา    ปีการศึกษา 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</row>
    <row r="4" spans="1:37" ht="24.6" x14ac:dyDescent="0.25">
      <c r="A4" s="480" t="str">
        <f>ข้อมูลพื้นฐาน!B6&amp;"  "</f>
        <v xml:space="preserve">ชั้นประถมศึกษาปีที่   </v>
      </c>
      <c r="B4" s="480"/>
      <c r="C4" s="480"/>
      <c r="D4" s="480"/>
      <c r="E4" s="480"/>
      <c r="F4" s="480"/>
      <c r="G4" s="481" t="str">
        <f>"  ครูผู้สอน "&amp;ข้อมูลพื้นฐาน!B10</f>
        <v xml:space="preserve">  ครูผู้สอน </v>
      </c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0"/>
      <c r="U4" s="480"/>
      <c r="V4" s="480"/>
      <c r="W4" s="480"/>
      <c r="X4" s="480"/>
      <c r="Y4" s="480"/>
      <c r="Z4" s="480"/>
      <c r="AA4" s="480"/>
      <c r="AB4" s="480"/>
      <c r="AC4" s="479"/>
      <c r="AD4" s="479"/>
      <c r="AE4" s="479"/>
      <c r="AF4" s="479"/>
      <c r="AG4" s="479"/>
      <c r="AH4" s="479"/>
      <c r="AI4" s="479"/>
      <c r="AJ4" s="479"/>
      <c r="AK4" s="479"/>
    </row>
    <row r="5" spans="1:37" ht="14.25" customHeight="1" x14ac:dyDescent="0.25">
      <c r="A5" s="459" t="s">
        <v>45</v>
      </c>
      <c r="B5" s="462" t="s">
        <v>49</v>
      </c>
      <c r="C5" s="465" t="s">
        <v>51</v>
      </c>
      <c r="D5" s="470" t="s">
        <v>125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0" t="s">
        <v>125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6"/>
    </row>
    <row r="6" spans="1:37" ht="14.25" customHeight="1" x14ac:dyDescent="0.25">
      <c r="A6" s="460"/>
      <c r="B6" s="463"/>
      <c r="C6" s="466"/>
      <c r="D6" s="472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2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7"/>
    </row>
    <row r="7" spans="1:37" ht="18.75" customHeight="1" x14ac:dyDescent="0.25">
      <c r="A7" s="460"/>
      <c r="B7" s="463"/>
      <c r="C7" s="466"/>
      <c r="D7" s="474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8"/>
    </row>
    <row r="8" spans="1:37" ht="18.75" customHeight="1" x14ac:dyDescent="0.25">
      <c r="A8" s="460"/>
      <c r="B8" s="463"/>
      <c r="C8" s="466"/>
      <c r="D8" s="43">
        <v>1</v>
      </c>
      <c r="E8" s="44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9">
        <v>9</v>
      </c>
      <c r="M8" s="43">
        <v>10</v>
      </c>
      <c r="N8" s="44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9">
        <v>18</v>
      </c>
      <c r="V8" s="43">
        <v>19</v>
      </c>
      <c r="W8" s="44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9">
        <v>27</v>
      </c>
      <c r="AE8" s="43">
        <v>28</v>
      </c>
      <c r="AF8" s="44">
        <v>29</v>
      </c>
      <c r="AG8" s="43">
        <v>30</v>
      </c>
      <c r="AH8" s="43">
        <v>31</v>
      </c>
      <c r="AI8" s="448" t="s">
        <v>122</v>
      </c>
      <c r="AJ8" s="448" t="s">
        <v>123</v>
      </c>
      <c r="AK8" s="448" t="s">
        <v>121</v>
      </c>
    </row>
    <row r="9" spans="1:37" ht="18.75" customHeight="1" x14ac:dyDescent="0.25">
      <c r="A9" s="461"/>
      <c r="B9" s="464"/>
      <c r="C9" s="467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449"/>
      <c r="AJ9" s="449"/>
      <c r="AK9" s="449"/>
    </row>
    <row r="10" spans="1:37" ht="17.25" customHeight="1" x14ac:dyDescent="0.25">
      <c r="A10" s="4">
        <f>ปพ.5!A7</f>
        <v>0</v>
      </c>
      <c r="B10" s="5">
        <f>ปพ.5!B7</f>
        <v>0</v>
      </c>
      <c r="C10" s="71">
        <f>ปพ.5!D7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78">
        <f>COUNTIF(D10:AH10,"ขาด")</f>
        <v>0</v>
      </c>
      <c r="AJ10" s="264">
        <f>COUNTIF(D10:AH10,"ลา")</f>
        <v>0</v>
      </c>
      <c r="AK10" s="265">
        <f>COUNTIF(D10:AH10,"มา")</f>
        <v>0</v>
      </c>
    </row>
    <row r="11" spans="1:37" ht="17.25" customHeight="1" x14ac:dyDescent="0.25">
      <c r="A11" s="4">
        <f>ปพ.5!A8</f>
        <v>0</v>
      </c>
      <c r="B11" s="5">
        <f>ปพ.5!B8</f>
        <v>0</v>
      </c>
      <c r="C11" s="71">
        <f>ปพ.5!D8</f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78">
        <f>COUNTIF(D11:AH11,"ขาด")</f>
        <v>0</v>
      </c>
      <c r="AJ11" s="264">
        <f>COUNTIF(D11:AH11,"ลา")</f>
        <v>0</v>
      </c>
      <c r="AK11" s="265">
        <f>COUNTIF(D11:AH11,"มา")</f>
        <v>0</v>
      </c>
    </row>
    <row r="12" spans="1:37" ht="17.25" customHeight="1" x14ac:dyDescent="0.25">
      <c r="A12" s="4">
        <f>ปพ.5!A9</f>
        <v>0</v>
      </c>
      <c r="B12" s="5">
        <f>ปพ.5!B9</f>
        <v>0</v>
      </c>
      <c r="C12" s="71">
        <f>ปพ.5!D9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78">
        <f t="shared" ref="AI12:AI55" si="0">COUNTIF(D12:AH12,"ขาด")</f>
        <v>0</v>
      </c>
      <c r="AJ12" s="264">
        <f t="shared" ref="AJ12:AJ55" si="1">COUNTIF(D12:AH12,"ลา")</f>
        <v>0</v>
      </c>
      <c r="AK12" s="265">
        <f t="shared" ref="AK12:AK55" si="2">COUNTIF(D12:AH12,"มา")</f>
        <v>0</v>
      </c>
    </row>
    <row r="13" spans="1:37" ht="17.25" customHeight="1" x14ac:dyDescent="0.25">
      <c r="A13" s="4">
        <f>ปพ.5!A10</f>
        <v>0</v>
      </c>
      <c r="B13" s="5">
        <f>ปพ.5!B10</f>
        <v>0</v>
      </c>
      <c r="C13" s="71">
        <f>ปพ.5!D10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78">
        <f t="shared" si="0"/>
        <v>0</v>
      </c>
      <c r="AJ13" s="264">
        <f t="shared" si="1"/>
        <v>0</v>
      </c>
      <c r="AK13" s="265">
        <f t="shared" si="2"/>
        <v>0</v>
      </c>
    </row>
    <row r="14" spans="1:37" ht="17.25" customHeight="1" x14ac:dyDescent="0.25">
      <c r="A14" s="4">
        <f>ปพ.5!A11</f>
        <v>0</v>
      </c>
      <c r="B14" s="5">
        <f>ปพ.5!B11</f>
        <v>0</v>
      </c>
      <c r="C14" s="71">
        <f>ปพ.5!D11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78">
        <f t="shared" si="0"/>
        <v>0</v>
      </c>
      <c r="AJ14" s="264">
        <f t="shared" si="1"/>
        <v>0</v>
      </c>
      <c r="AK14" s="265">
        <f t="shared" si="2"/>
        <v>0</v>
      </c>
    </row>
    <row r="15" spans="1:37" ht="17.25" customHeight="1" x14ac:dyDescent="0.25">
      <c r="A15" s="4">
        <f>ปพ.5!A12</f>
        <v>0</v>
      </c>
      <c r="B15" s="5">
        <f>ปพ.5!B12</f>
        <v>0</v>
      </c>
      <c r="C15" s="71">
        <f>ปพ.5!D12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78">
        <f t="shared" si="0"/>
        <v>0</v>
      </c>
      <c r="AJ15" s="264">
        <f t="shared" si="1"/>
        <v>0</v>
      </c>
      <c r="AK15" s="265">
        <f t="shared" si="2"/>
        <v>0</v>
      </c>
    </row>
    <row r="16" spans="1:37" ht="17.25" customHeight="1" x14ac:dyDescent="0.25">
      <c r="A16" s="4">
        <f>ปพ.5!A13</f>
        <v>0</v>
      </c>
      <c r="B16" s="5">
        <f>ปพ.5!B13</f>
        <v>0</v>
      </c>
      <c r="C16" s="71">
        <f>ปพ.5!D13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78">
        <f t="shared" si="0"/>
        <v>0</v>
      </c>
      <c r="AJ16" s="264">
        <f t="shared" si="1"/>
        <v>0</v>
      </c>
      <c r="AK16" s="265">
        <f t="shared" si="2"/>
        <v>0</v>
      </c>
    </row>
    <row r="17" spans="1:37" ht="17.25" customHeight="1" x14ac:dyDescent="0.25">
      <c r="A17" s="4">
        <f>ปพ.5!A14</f>
        <v>0</v>
      </c>
      <c r="B17" s="5">
        <f>ปพ.5!B14</f>
        <v>0</v>
      </c>
      <c r="C17" s="71">
        <f>ปพ.5!D14</f>
        <v>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78">
        <f t="shared" si="0"/>
        <v>0</v>
      </c>
      <c r="AJ17" s="264">
        <f t="shared" si="1"/>
        <v>0</v>
      </c>
      <c r="AK17" s="265">
        <f t="shared" si="2"/>
        <v>0</v>
      </c>
    </row>
    <row r="18" spans="1:37" ht="17.25" customHeight="1" x14ac:dyDescent="0.25">
      <c r="A18" s="4">
        <f>ปพ.5!A15</f>
        <v>0</v>
      </c>
      <c r="B18" s="5">
        <f>ปพ.5!B15</f>
        <v>0</v>
      </c>
      <c r="C18" s="71">
        <f>ปพ.5!D15</f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78">
        <f t="shared" si="0"/>
        <v>0</v>
      </c>
      <c r="AJ18" s="264">
        <f t="shared" si="1"/>
        <v>0</v>
      </c>
      <c r="AK18" s="265">
        <f t="shared" si="2"/>
        <v>0</v>
      </c>
    </row>
    <row r="19" spans="1:37" ht="17.25" customHeight="1" x14ac:dyDescent="0.25">
      <c r="A19" s="4">
        <f>ปพ.5!A16</f>
        <v>0</v>
      </c>
      <c r="B19" s="5">
        <f>ปพ.5!B16</f>
        <v>0</v>
      </c>
      <c r="C19" s="71">
        <f>ปพ.5!D16</f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78">
        <f t="shared" si="0"/>
        <v>0</v>
      </c>
      <c r="AJ19" s="264">
        <f t="shared" si="1"/>
        <v>0</v>
      </c>
      <c r="AK19" s="265">
        <f t="shared" si="2"/>
        <v>0</v>
      </c>
    </row>
    <row r="20" spans="1:37" ht="17.25" customHeight="1" x14ac:dyDescent="0.25">
      <c r="A20" s="4">
        <f>ปพ.5!A17</f>
        <v>0</v>
      </c>
      <c r="B20" s="5">
        <f>ปพ.5!B17</f>
        <v>0</v>
      </c>
      <c r="C20" s="71">
        <f>ปพ.5!D17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78">
        <f t="shared" si="0"/>
        <v>0</v>
      </c>
      <c r="AJ20" s="264">
        <f t="shared" si="1"/>
        <v>0</v>
      </c>
      <c r="AK20" s="265">
        <f t="shared" si="2"/>
        <v>0</v>
      </c>
    </row>
    <row r="21" spans="1:37" ht="17.25" customHeight="1" x14ac:dyDescent="0.25">
      <c r="A21" s="4">
        <f>ปพ.5!A18</f>
        <v>0</v>
      </c>
      <c r="B21" s="5">
        <f>ปพ.5!B18</f>
        <v>0</v>
      </c>
      <c r="C21" s="71">
        <f>ปพ.5!D18</f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78">
        <f t="shared" si="0"/>
        <v>0</v>
      </c>
      <c r="AJ21" s="264">
        <f t="shared" si="1"/>
        <v>0</v>
      </c>
      <c r="AK21" s="265">
        <f t="shared" si="2"/>
        <v>0</v>
      </c>
    </row>
    <row r="22" spans="1:37" ht="17.25" customHeight="1" x14ac:dyDescent="0.25">
      <c r="A22" s="4">
        <f>ปพ.5!A19</f>
        <v>0</v>
      </c>
      <c r="B22" s="5">
        <f>ปพ.5!B19</f>
        <v>0</v>
      </c>
      <c r="C22" s="71">
        <f>ปพ.5!D19</f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78">
        <f t="shared" si="0"/>
        <v>0</v>
      </c>
      <c r="AJ22" s="264">
        <f t="shared" si="1"/>
        <v>0</v>
      </c>
      <c r="AK22" s="265">
        <f t="shared" si="2"/>
        <v>0</v>
      </c>
    </row>
    <row r="23" spans="1:37" ht="17.25" customHeight="1" x14ac:dyDescent="0.25">
      <c r="A23" s="4">
        <f>ปพ.5!A20</f>
        <v>0</v>
      </c>
      <c r="B23" s="5">
        <f>ปพ.5!B20</f>
        <v>0</v>
      </c>
      <c r="C23" s="71">
        <f>ปพ.5!D20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78">
        <f t="shared" si="0"/>
        <v>0</v>
      </c>
      <c r="AJ23" s="264">
        <f t="shared" si="1"/>
        <v>0</v>
      </c>
      <c r="AK23" s="265">
        <f t="shared" si="2"/>
        <v>0</v>
      </c>
    </row>
    <row r="24" spans="1:37" ht="17.25" customHeight="1" x14ac:dyDescent="0.25">
      <c r="A24" s="4">
        <f>ปพ.5!A21</f>
        <v>0</v>
      </c>
      <c r="B24" s="5">
        <f>ปพ.5!B21</f>
        <v>0</v>
      </c>
      <c r="C24" s="71">
        <f>ปพ.5!D21</f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78">
        <f t="shared" si="0"/>
        <v>0</v>
      </c>
      <c r="AJ24" s="264">
        <f t="shared" si="1"/>
        <v>0</v>
      </c>
      <c r="AK24" s="265">
        <f t="shared" si="2"/>
        <v>0</v>
      </c>
    </row>
    <row r="25" spans="1:37" ht="17.25" customHeight="1" x14ac:dyDescent="0.25">
      <c r="A25" s="4">
        <f>ปพ.5!A22</f>
        <v>0</v>
      </c>
      <c r="B25" s="5">
        <f>ปพ.5!B22</f>
        <v>0</v>
      </c>
      <c r="C25" s="71">
        <f>ปพ.5!D22</f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78">
        <f t="shared" si="0"/>
        <v>0</v>
      </c>
      <c r="AJ25" s="264">
        <f t="shared" si="1"/>
        <v>0</v>
      </c>
      <c r="AK25" s="265">
        <f t="shared" si="2"/>
        <v>0</v>
      </c>
    </row>
    <row r="26" spans="1:37" ht="17.25" customHeight="1" x14ac:dyDescent="0.25">
      <c r="A26" s="4">
        <f>ปพ.5!A23</f>
        <v>0</v>
      </c>
      <c r="B26" s="5">
        <f>ปพ.5!B23</f>
        <v>0</v>
      </c>
      <c r="C26" s="71">
        <f>ปพ.5!D23</f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78">
        <f t="shared" si="0"/>
        <v>0</v>
      </c>
      <c r="AJ26" s="264">
        <f t="shared" si="1"/>
        <v>0</v>
      </c>
      <c r="AK26" s="265">
        <f t="shared" si="2"/>
        <v>0</v>
      </c>
    </row>
    <row r="27" spans="1:37" ht="17.25" customHeight="1" x14ac:dyDescent="0.25">
      <c r="A27" s="4">
        <f>ปพ.5!A24</f>
        <v>0</v>
      </c>
      <c r="B27" s="5">
        <f>ปพ.5!B24</f>
        <v>0</v>
      </c>
      <c r="C27" s="71">
        <f>ปพ.5!D24</f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78">
        <f t="shared" si="0"/>
        <v>0</v>
      </c>
      <c r="AJ27" s="264">
        <f t="shared" si="1"/>
        <v>0</v>
      </c>
      <c r="AK27" s="265">
        <f t="shared" si="2"/>
        <v>0</v>
      </c>
    </row>
    <row r="28" spans="1:37" ht="17.25" customHeight="1" x14ac:dyDescent="0.25">
      <c r="A28" s="4">
        <f>ปพ.5!A25</f>
        <v>0</v>
      </c>
      <c r="B28" s="5">
        <f>ปพ.5!B25</f>
        <v>0</v>
      </c>
      <c r="C28" s="71">
        <f>ปพ.5!D25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78">
        <f t="shared" si="0"/>
        <v>0</v>
      </c>
      <c r="AJ28" s="264">
        <f t="shared" si="1"/>
        <v>0</v>
      </c>
      <c r="AK28" s="265">
        <f t="shared" si="2"/>
        <v>0</v>
      </c>
    </row>
    <row r="29" spans="1:37" ht="17.25" customHeight="1" x14ac:dyDescent="0.25">
      <c r="A29" s="4">
        <f>ปพ.5!A26</f>
        <v>0</v>
      </c>
      <c r="B29" s="5">
        <f>ปพ.5!B26</f>
        <v>0</v>
      </c>
      <c r="C29" s="71">
        <f>ปพ.5!D26</f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78">
        <f t="shared" si="0"/>
        <v>0</v>
      </c>
      <c r="AJ29" s="264">
        <f t="shared" si="1"/>
        <v>0</v>
      </c>
      <c r="AK29" s="265">
        <f t="shared" si="2"/>
        <v>0</v>
      </c>
    </row>
    <row r="30" spans="1:37" ht="17.25" customHeight="1" x14ac:dyDescent="0.25">
      <c r="A30" s="4">
        <f>ปพ.5!A27</f>
        <v>0</v>
      </c>
      <c r="B30" s="5">
        <f>ปพ.5!B27</f>
        <v>0</v>
      </c>
      <c r="C30" s="71">
        <f>ปพ.5!D27</f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78">
        <f t="shared" si="0"/>
        <v>0</v>
      </c>
      <c r="AJ30" s="264">
        <f t="shared" si="1"/>
        <v>0</v>
      </c>
      <c r="AK30" s="265">
        <f t="shared" si="2"/>
        <v>0</v>
      </c>
    </row>
    <row r="31" spans="1:37" ht="17.25" customHeight="1" x14ac:dyDescent="0.25">
      <c r="A31" s="4">
        <f>ปพ.5!A28</f>
        <v>0</v>
      </c>
      <c r="B31" s="5">
        <f>ปพ.5!B28</f>
        <v>0</v>
      </c>
      <c r="C31" s="71">
        <f>ปพ.5!D28</f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78">
        <f t="shared" si="0"/>
        <v>0</v>
      </c>
      <c r="AJ31" s="264">
        <f t="shared" si="1"/>
        <v>0</v>
      </c>
      <c r="AK31" s="265">
        <f t="shared" si="2"/>
        <v>0</v>
      </c>
    </row>
    <row r="32" spans="1:37" ht="17.25" customHeight="1" x14ac:dyDescent="0.25">
      <c r="A32" s="4">
        <f>ปพ.5!A29</f>
        <v>0</v>
      </c>
      <c r="B32" s="5">
        <f>ปพ.5!B29</f>
        <v>0</v>
      </c>
      <c r="C32" s="71">
        <f>ปพ.5!D29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78">
        <f t="shared" si="0"/>
        <v>0</v>
      </c>
      <c r="AJ32" s="264">
        <f t="shared" si="1"/>
        <v>0</v>
      </c>
      <c r="AK32" s="265">
        <f t="shared" si="2"/>
        <v>0</v>
      </c>
    </row>
    <row r="33" spans="1:37" ht="17.25" customHeight="1" x14ac:dyDescent="0.25">
      <c r="A33" s="4">
        <f>ปพ.5!A30</f>
        <v>0</v>
      </c>
      <c r="B33" s="5">
        <f>ปพ.5!B30</f>
        <v>0</v>
      </c>
      <c r="C33" s="71">
        <f>ปพ.5!D30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78">
        <f t="shared" si="0"/>
        <v>0</v>
      </c>
      <c r="AJ33" s="264">
        <f t="shared" si="1"/>
        <v>0</v>
      </c>
      <c r="AK33" s="265">
        <f t="shared" si="2"/>
        <v>0</v>
      </c>
    </row>
    <row r="34" spans="1:37" ht="17.25" customHeight="1" x14ac:dyDescent="0.25">
      <c r="A34" s="4">
        <f>ปพ.5!A31</f>
        <v>0</v>
      </c>
      <c r="B34" s="5">
        <f>ปพ.5!B31</f>
        <v>0</v>
      </c>
      <c r="C34" s="71">
        <f>ปพ.5!D31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78">
        <f t="shared" si="0"/>
        <v>0</v>
      </c>
      <c r="AJ34" s="264">
        <f t="shared" si="1"/>
        <v>0</v>
      </c>
      <c r="AK34" s="265">
        <f t="shared" si="2"/>
        <v>0</v>
      </c>
    </row>
    <row r="35" spans="1:37" ht="17.25" customHeight="1" x14ac:dyDescent="0.25">
      <c r="A35" s="4">
        <f>ปพ.5!A32</f>
        <v>0</v>
      </c>
      <c r="B35" s="5">
        <f>ปพ.5!B32</f>
        <v>0</v>
      </c>
      <c r="C35" s="71">
        <f>ปพ.5!D32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78">
        <f t="shared" si="0"/>
        <v>0</v>
      </c>
      <c r="AJ35" s="264">
        <f t="shared" si="1"/>
        <v>0</v>
      </c>
      <c r="AK35" s="265">
        <f t="shared" si="2"/>
        <v>0</v>
      </c>
    </row>
    <row r="36" spans="1:37" ht="17.25" customHeight="1" x14ac:dyDescent="0.25">
      <c r="A36" s="4">
        <f>ปพ.5!A33</f>
        <v>0</v>
      </c>
      <c r="B36" s="5">
        <f>ปพ.5!B33</f>
        <v>0</v>
      </c>
      <c r="C36" s="71">
        <f>ปพ.5!D33</f>
        <v>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78">
        <f t="shared" si="0"/>
        <v>0</v>
      </c>
      <c r="AJ36" s="264">
        <f t="shared" si="1"/>
        <v>0</v>
      </c>
      <c r="AK36" s="265">
        <f t="shared" si="2"/>
        <v>0</v>
      </c>
    </row>
    <row r="37" spans="1:37" ht="17.25" customHeight="1" x14ac:dyDescent="0.25">
      <c r="A37" s="4">
        <f>ปพ.5!A34</f>
        <v>0</v>
      </c>
      <c r="B37" s="5">
        <f>ปพ.5!B34</f>
        <v>0</v>
      </c>
      <c r="C37" s="71">
        <f>ปพ.5!D34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78">
        <f t="shared" si="0"/>
        <v>0</v>
      </c>
      <c r="AJ37" s="264">
        <f t="shared" si="1"/>
        <v>0</v>
      </c>
      <c r="AK37" s="265">
        <f t="shared" si="2"/>
        <v>0</v>
      </c>
    </row>
    <row r="38" spans="1:37" ht="17.25" customHeight="1" x14ac:dyDescent="0.25">
      <c r="A38" s="4">
        <f>ปพ.5!A35</f>
        <v>0</v>
      </c>
      <c r="B38" s="5">
        <f>ปพ.5!B35</f>
        <v>0</v>
      </c>
      <c r="C38" s="71">
        <f>ปพ.5!D35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78">
        <f t="shared" si="0"/>
        <v>0</v>
      </c>
      <c r="AJ38" s="264">
        <f t="shared" si="1"/>
        <v>0</v>
      </c>
      <c r="AK38" s="265">
        <f t="shared" si="2"/>
        <v>0</v>
      </c>
    </row>
    <row r="39" spans="1:37" ht="17.25" customHeight="1" x14ac:dyDescent="0.25">
      <c r="A39" s="4">
        <f>ปพ.5!A36</f>
        <v>0</v>
      </c>
      <c r="B39" s="5">
        <f>ปพ.5!B36</f>
        <v>0</v>
      </c>
      <c r="C39" s="71">
        <f>ปพ.5!D36</f>
        <v>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78">
        <f t="shared" si="0"/>
        <v>0</v>
      </c>
      <c r="AJ39" s="264">
        <f t="shared" si="1"/>
        <v>0</v>
      </c>
      <c r="AK39" s="265">
        <f t="shared" si="2"/>
        <v>0</v>
      </c>
    </row>
    <row r="40" spans="1:37" ht="17.25" customHeight="1" x14ac:dyDescent="0.25">
      <c r="A40" s="4">
        <f>ปพ.5!A37</f>
        <v>0</v>
      </c>
      <c r="B40" s="5">
        <f>ปพ.5!B37</f>
        <v>0</v>
      </c>
      <c r="C40" s="71">
        <f>ปพ.5!D37</f>
        <v>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78">
        <f t="shared" si="0"/>
        <v>0</v>
      </c>
      <c r="AJ40" s="264">
        <f t="shared" si="1"/>
        <v>0</v>
      </c>
      <c r="AK40" s="265">
        <f t="shared" si="2"/>
        <v>0</v>
      </c>
    </row>
    <row r="41" spans="1:37" ht="17.25" customHeight="1" x14ac:dyDescent="0.25">
      <c r="A41" s="4">
        <f>ปพ.5!A38</f>
        <v>0</v>
      </c>
      <c r="B41" s="5">
        <f>ปพ.5!B38</f>
        <v>0</v>
      </c>
      <c r="C41" s="71">
        <f>ปพ.5!D38</f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78">
        <f t="shared" si="0"/>
        <v>0</v>
      </c>
      <c r="AJ41" s="264">
        <f t="shared" si="1"/>
        <v>0</v>
      </c>
      <c r="AK41" s="265">
        <f t="shared" si="2"/>
        <v>0</v>
      </c>
    </row>
    <row r="42" spans="1:37" ht="17.25" customHeight="1" x14ac:dyDescent="0.25">
      <c r="A42" s="4">
        <f>ปพ.5!A39</f>
        <v>0</v>
      </c>
      <c r="B42" s="5">
        <f>ปพ.5!B39</f>
        <v>0</v>
      </c>
      <c r="C42" s="71">
        <f>ปพ.5!D39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78">
        <f t="shared" si="0"/>
        <v>0</v>
      </c>
      <c r="AJ42" s="264">
        <f t="shared" si="1"/>
        <v>0</v>
      </c>
      <c r="AK42" s="265">
        <f t="shared" si="2"/>
        <v>0</v>
      </c>
    </row>
    <row r="43" spans="1:37" ht="17.25" customHeight="1" x14ac:dyDescent="0.25">
      <c r="A43" s="4">
        <f>ปพ.5!A40</f>
        <v>0</v>
      </c>
      <c r="B43" s="5">
        <f>ปพ.5!B40</f>
        <v>0</v>
      </c>
      <c r="C43" s="71">
        <f>ปพ.5!D40</f>
        <v>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78">
        <f t="shared" si="0"/>
        <v>0</v>
      </c>
      <c r="AJ43" s="264">
        <f t="shared" si="1"/>
        <v>0</v>
      </c>
      <c r="AK43" s="265">
        <f t="shared" si="2"/>
        <v>0</v>
      </c>
    </row>
    <row r="44" spans="1:37" ht="17.25" customHeight="1" x14ac:dyDescent="0.25">
      <c r="A44" s="4">
        <f>ปพ.5!A41</f>
        <v>0</v>
      </c>
      <c r="B44" s="5">
        <f>ปพ.5!B41</f>
        <v>0</v>
      </c>
      <c r="C44" s="71">
        <f>ปพ.5!D41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78">
        <f t="shared" si="0"/>
        <v>0</v>
      </c>
      <c r="AJ44" s="264">
        <f t="shared" si="1"/>
        <v>0</v>
      </c>
      <c r="AK44" s="265">
        <f t="shared" si="2"/>
        <v>0</v>
      </c>
    </row>
    <row r="45" spans="1:37" ht="17.25" customHeight="1" x14ac:dyDescent="0.25">
      <c r="A45" s="4">
        <f>ปพ.5!A42</f>
        <v>0</v>
      </c>
      <c r="B45" s="5">
        <f>ปพ.5!B42</f>
        <v>0</v>
      </c>
      <c r="C45" s="71">
        <f>ปพ.5!D42</f>
        <v>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78">
        <f t="shared" si="0"/>
        <v>0</v>
      </c>
      <c r="AJ45" s="264">
        <f t="shared" si="1"/>
        <v>0</v>
      </c>
      <c r="AK45" s="265">
        <f t="shared" si="2"/>
        <v>0</v>
      </c>
    </row>
    <row r="46" spans="1:37" ht="17.25" customHeight="1" x14ac:dyDescent="0.25">
      <c r="A46" s="4">
        <f>ปพ.5!A43</f>
        <v>0</v>
      </c>
      <c r="B46" s="5">
        <f>ปพ.5!B43</f>
        <v>0</v>
      </c>
      <c r="C46" s="71">
        <f>ปพ.5!D43</f>
        <v>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78">
        <f t="shared" si="0"/>
        <v>0</v>
      </c>
      <c r="AJ46" s="264">
        <f t="shared" si="1"/>
        <v>0</v>
      </c>
      <c r="AK46" s="265">
        <f t="shared" si="2"/>
        <v>0</v>
      </c>
    </row>
    <row r="47" spans="1:37" ht="17.25" customHeight="1" x14ac:dyDescent="0.25">
      <c r="A47" s="4">
        <f>ปพ.5!A44</f>
        <v>0</v>
      </c>
      <c r="B47" s="5">
        <f>ปพ.5!B44</f>
        <v>0</v>
      </c>
      <c r="C47" s="71">
        <f>ปพ.5!D44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78">
        <f t="shared" si="0"/>
        <v>0</v>
      </c>
      <c r="AJ47" s="264">
        <f t="shared" si="1"/>
        <v>0</v>
      </c>
      <c r="AK47" s="265">
        <f t="shared" si="2"/>
        <v>0</v>
      </c>
    </row>
    <row r="48" spans="1:37" ht="17.25" customHeight="1" x14ac:dyDescent="0.25">
      <c r="A48" s="4">
        <f>ปพ.5!A45</f>
        <v>0</v>
      </c>
      <c r="B48" s="5">
        <f>ปพ.5!B45</f>
        <v>0</v>
      </c>
      <c r="C48" s="71">
        <f>ปพ.5!D45</f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78">
        <f t="shared" si="0"/>
        <v>0</v>
      </c>
      <c r="AJ48" s="264">
        <f t="shared" si="1"/>
        <v>0</v>
      </c>
      <c r="AK48" s="265">
        <f t="shared" si="2"/>
        <v>0</v>
      </c>
    </row>
    <row r="49" spans="1:37" ht="17.25" customHeight="1" x14ac:dyDescent="0.25">
      <c r="A49" s="4">
        <f>ปพ.5!A46</f>
        <v>0</v>
      </c>
      <c r="B49" s="5">
        <f>ปพ.5!B46</f>
        <v>0</v>
      </c>
      <c r="C49" s="71">
        <f>ปพ.5!D46</f>
        <v>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78">
        <f t="shared" si="0"/>
        <v>0</v>
      </c>
      <c r="AJ49" s="264">
        <f t="shared" si="1"/>
        <v>0</v>
      </c>
      <c r="AK49" s="265">
        <f t="shared" si="2"/>
        <v>0</v>
      </c>
    </row>
    <row r="50" spans="1:37" ht="17.25" customHeight="1" x14ac:dyDescent="0.25">
      <c r="A50" s="4">
        <f>ปพ.5!A47</f>
        <v>0</v>
      </c>
      <c r="B50" s="5">
        <f>ปพ.5!B47</f>
        <v>0</v>
      </c>
      <c r="C50" s="71">
        <f>ปพ.5!D47</f>
        <v>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78">
        <f t="shared" si="0"/>
        <v>0</v>
      </c>
      <c r="AJ50" s="264">
        <f t="shared" si="1"/>
        <v>0</v>
      </c>
      <c r="AK50" s="265">
        <f t="shared" si="2"/>
        <v>0</v>
      </c>
    </row>
    <row r="51" spans="1:37" ht="17.25" customHeight="1" x14ac:dyDescent="0.25">
      <c r="A51" s="4">
        <f>ปพ.5!A48</f>
        <v>0</v>
      </c>
      <c r="B51" s="5">
        <f>ปพ.5!B48</f>
        <v>0</v>
      </c>
      <c r="C51" s="71">
        <f>ปพ.5!D48</f>
        <v>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78">
        <f t="shared" si="0"/>
        <v>0</v>
      </c>
      <c r="AJ51" s="264">
        <f t="shared" si="1"/>
        <v>0</v>
      </c>
      <c r="AK51" s="265">
        <f t="shared" si="2"/>
        <v>0</v>
      </c>
    </row>
    <row r="52" spans="1:37" ht="17.25" customHeight="1" x14ac:dyDescent="0.25">
      <c r="A52" s="4">
        <f>ปพ.5!A49</f>
        <v>0</v>
      </c>
      <c r="B52" s="5">
        <f>ปพ.5!B49</f>
        <v>0</v>
      </c>
      <c r="C52" s="71">
        <f>ปพ.5!D49</f>
        <v>0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78">
        <f t="shared" si="0"/>
        <v>0</v>
      </c>
      <c r="AJ52" s="264">
        <f t="shared" si="1"/>
        <v>0</v>
      </c>
      <c r="AK52" s="265">
        <f t="shared" si="2"/>
        <v>0</v>
      </c>
    </row>
    <row r="53" spans="1:37" ht="17.25" customHeight="1" x14ac:dyDescent="0.25">
      <c r="A53" s="4">
        <f>ปพ.5!A50</f>
        <v>0</v>
      </c>
      <c r="B53" s="5">
        <f>ปพ.5!B50</f>
        <v>0</v>
      </c>
      <c r="C53" s="71">
        <f>ปพ.5!D50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78">
        <f t="shared" si="0"/>
        <v>0</v>
      </c>
      <c r="AJ53" s="264">
        <f t="shared" si="1"/>
        <v>0</v>
      </c>
      <c r="AK53" s="265">
        <f t="shared" si="2"/>
        <v>0</v>
      </c>
    </row>
    <row r="54" spans="1:37" ht="17.25" customHeight="1" x14ac:dyDescent="0.25">
      <c r="A54" s="4">
        <f>ปพ.5!A51</f>
        <v>0</v>
      </c>
      <c r="B54" s="5">
        <f>ปพ.5!B51</f>
        <v>0</v>
      </c>
      <c r="C54" s="71">
        <f>ปพ.5!D51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78">
        <f t="shared" si="0"/>
        <v>0</v>
      </c>
      <c r="AJ54" s="264">
        <f t="shared" si="1"/>
        <v>0</v>
      </c>
      <c r="AK54" s="265">
        <f t="shared" si="2"/>
        <v>0</v>
      </c>
    </row>
    <row r="55" spans="1:37" ht="17.25" customHeight="1" x14ac:dyDescent="0.25">
      <c r="A55" s="4">
        <f>ปพ.5!A52</f>
        <v>0</v>
      </c>
      <c r="B55" s="5">
        <f>ปพ.5!B52</f>
        <v>0</v>
      </c>
      <c r="C55" s="71">
        <f>ปพ.5!D52</f>
        <v>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8">
        <f t="shared" si="0"/>
        <v>0</v>
      </c>
      <c r="AJ55" s="264">
        <f t="shared" si="1"/>
        <v>0</v>
      </c>
      <c r="AK55" s="265">
        <f t="shared" si="2"/>
        <v>0</v>
      </c>
    </row>
    <row r="56" spans="1:37" ht="24.6" x14ac:dyDescent="0.25">
      <c r="A56" s="450"/>
      <c r="B56" s="451"/>
      <c r="C56" s="72" t="s">
        <v>122</v>
      </c>
      <c r="D56" s="73">
        <f t="shared" ref="D56:AH56" si="3">COUNTIF(D10:D55,"ขาด")</f>
        <v>0</v>
      </c>
      <c r="E56" s="73">
        <f t="shared" si="3"/>
        <v>0</v>
      </c>
      <c r="F56" s="73">
        <f t="shared" si="3"/>
        <v>0</v>
      </c>
      <c r="G56" s="73">
        <f t="shared" si="3"/>
        <v>0</v>
      </c>
      <c r="H56" s="73">
        <f t="shared" si="3"/>
        <v>0</v>
      </c>
      <c r="I56" s="73">
        <f t="shared" si="3"/>
        <v>0</v>
      </c>
      <c r="J56" s="73">
        <f t="shared" si="3"/>
        <v>0</v>
      </c>
      <c r="K56" s="73">
        <f t="shared" si="3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 s="73">
        <f t="shared" si="3"/>
        <v>0</v>
      </c>
      <c r="AB56" s="73">
        <f t="shared" si="3"/>
        <v>0</v>
      </c>
      <c r="AC56" s="73">
        <f t="shared" si="3"/>
        <v>0</v>
      </c>
      <c r="AD56" s="73">
        <f t="shared" si="3"/>
        <v>0</v>
      </c>
      <c r="AE56" s="73">
        <f t="shared" si="3"/>
        <v>0</v>
      </c>
      <c r="AF56" s="73">
        <f t="shared" si="3"/>
        <v>0</v>
      </c>
      <c r="AG56" s="73">
        <f t="shared" si="3"/>
        <v>0</v>
      </c>
      <c r="AH56" s="73">
        <f t="shared" si="3"/>
        <v>0</v>
      </c>
      <c r="AI56" s="454"/>
      <c r="AJ56" s="455"/>
      <c r="AK56" s="455"/>
    </row>
    <row r="57" spans="1:37" ht="24.6" x14ac:dyDescent="0.25">
      <c r="A57" s="452"/>
      <c r="B57" s="453"/>
      <c r="C57" s="76" t="s">
        <v>123</v>
      </c>
      <c r="D57" s="77">
        <f t="shared" ref="D57:AH57" si="4">COUNTIF(D10:D55,"ลา")</f>
        <v>0</v>
      </c>
      <c r="E57" s="77">
        <f t="shared" si="4"/>
        <v>0</v>
      </c>
      <c r="F57" s="77">
        <f t="shared" si="4"/>
        <v>0</v>
      </c>
      <c r="G57" s="77">
        <f t="shared" si="4"/>
        <v>0</v>
      </c>
      <c r="H57" s="77">
        <f t="shared" si="4"/>
        <v>0</v>
      </c>
      <c r="I57" s="77">
        <f t="shared" si="4"/>
        <v>0</v>
      </c>
      <c r="J57" s="77">
        <f t="shared" si="4"/>
        <v>0</v>
      </c>
      <c r="K57" s="77">
        <f t="shared" si="4"/>
        <v>0</v>
      </c>
      <c r="L57" s="77">
        <f t="shared" si="4"/>
        <v>0</v>
      </c>
      <c r="M57" s="77">
        <f t="shared" si="4"/>
        <v>0</v>
      </c>
      <c r="N57" s="77">
        <f t="shared" si="4"/>
        <v>0</v>
      </c>
      <c r="O57" s="77">
        <f t="shared" si="4"/>
        <v>0</v>
      </c>
      <c r="P57" s="77">
        <f t="shared" si="4"/>
        <v>0</v>
      </c>
      <c r="Q57" s="77">
        <f t="shared" si="4"/>
        <v>0</v>
      </c>
      <c r="R57" s="77">
        <f t="shared" si="4"/>
        <v>0</v>
      </c>
      <c r="S57" s="77">
        <f t="shared" si="4"/>
        <v>0</v>
      </c>
      <c r="T57" s="77">
        <f t="shared" si="4"/>
        <v>0</v>
      </c>
      <c r="U57" s="77">
        <f t="shared" si="4"/>
        <v>0</v>
      </c>
      <c r="V57" s="77">
        <f t="shared" si="4"/>
        <v>0</v>
      </c>
      <c r="W57" s="77">
        <f t="shared" si="4"/>
        <v>0</v>
      </c>
      <c r="X57" s="77">
        <f t="shared" si="4"/>
        <v>0</v>
      </c>
      <c r="Y57" s="77">
        <f t="shared" si="4"/>
        <v>0</v>
      </c>
      <c r="Z57" s="77">
        <f t="shared" si="4"/>
        <v>0</v>
      </c>
      <c r="AA57" s="77">
        <f t="shared" si="4"/>
        <v>0</v>
      </c>
      <c r="AB57" s="77">
        <f t="shared" si="4"/>
        <v>0</v>
      </c>
      <c r="AC57" s="77">
        <f t="shared" si="4"/>
        <v>0</v>
      </c>
      <c r="AD57" s="77">
        <f t="shared" si="4"/>
        <v>0</v>
      </c>
      <c r="AE57" s="77">
        <f t="shared" si="4"/>
        <v>0</v>
      </c>
      <c r="AF57" s="77">
        <f t="shared" si="4"/>
        <v>0</v>
      </c>
      <c r="AG57" s="77">
        <f t="shared" si="4"/>
        <v>0</v>
      </c>
      <c r="AH57" s="77">
        <f t="shared" si="4"/>
        <v>0</v>
      </c>
      <c r="AI57" s="456"/>
      <c r="AJ57" s="457"/>
      <c r="AK57" s="457"/>
    </row>
    <row r="58" spans="1:37" ht="24.6" x14ac:dyDescent="0.25">
      <c r="A58" s="452"/>
      <c r="B58" s="453"/>
      <c r="C58" s="74" t="s">
        <v>121</v>
      </c>
      <c r="D58" s="75">
        <f t="shared" ref="D58:AH58" si="5">COUNTIF(D10:D55,"มา")</f>
        <v>0</v>
      </c>
      <c r="E58" s="75">
        <f t="shared" si="5"/>
        <v>0</v>
      </c>
      <c r="F58" s="75">
        <f t="shared" si="5"/>
        <v>0</v>
      </c>
      <c r="G58" s="75">
        <f t="shared" si="5"/>
        <v>0</v>
      </c>
      <c r="H58" s="75">
        <f t="shared" si="5"/>
        <v>0</v>
      </c>
      <c r="I58" s="75">
        <f t="shared" si="5"/>
        <v>0</v>
      </c>
      <c r="J58" s="75">
        <f t="shared" si="5"/>
        <v>0</v>
      </c>
      <c r="K58" s="75">
        <f t="shared" si="5"/>
        <v>0</v>
      </c>
      <c r="L58" s="75">
        <f t="shared" si="5"/>
        <v>0</v>
      </c>
      <c r="M58" s="75">
        <f t="shared" si="5"/>
        <v>0</v>
      </c>
      <c r="N58" s="75">
        <f t="shared" si="5"/>
        <v>0</v>
      </c>
      <c r="O58" s="75">
        <f t="shared" si="5"/>
        <v>0</v>
      </c>
      <c r="P58" s="75">
        <f t="shared" si="5"/>
        <v>0</v>
      </c>
      <c r="Q58" s="75">
        <f t="shared" si="5"/>
        <v>0</v>
      </c>
      <c r="R58" s="75">
        <f t="shared" si="5"/>
        <v>0</v>
      </c>
      <c r="S58" s="75">
        <f t="shared" si="5"/>
        <v>0</v>
      </c>
      <c r="T58" s="75">
        <f t="shared" si="5"/>
        <v>0</v>
      </c>
      <c r="U58" s="75">
        <f t="shared" si="5"/>
        <v>0</v>
      </c>
      <c r="V58" s="75">
        <f t="shared" si="5"/>
        <v>0</v>
      </c>
      <c r="W58" s="75">
        <f t="shared" si="5"/>
        <v>0</v>
      </c>
      <c r="X58" s="75">
        <f t="shared" si="5"/>
        <v>0</v>
      </c>
      <c r="Y58" s="75">
        <f t="shared" si="5"/>
        <v>0</v>
      </c>
      <c r="Z58" s="75">
        <f t="shared" si="5"/>
        <v>0</v>
      </c>
      <c r="AA58" s="75">
        <f t="shared" si="5"/>
        <v>0</v>
      </c>
      <c r="AB58" s="75">
        <f t="shared" si="5"/>
        <v>0</v>
      </c>
      <c r="AC58" s="75">
        <f t="shared" si="5"/>
        <v>0</v>
      </c>
      <c r="AD58" s="75">
        <f t="shared" si="5"/>
        <v>0</v>
      </c>
      <c r="AE58" s="75">
        <f t="shared" si="5"/>
        <v>0</v>
      </c>
      <c r="AF58" s="75">
        <f t="shared" si="5"/>
        <v>0</v>
      </c>
      <c r="AG58" s="75">
        <f t="shared" si="5"/>
        <v>0</v>
      </c>
      <c r="AH58" s="75">
        <f t="shared" si="5"/>
        <v>0</v>
      </c>
      <c r="AI58" s="456"/>
      <c r="AJ58" s="457"/>
      <c r="AK58" s="457"/>
    </row>
    <row r="59" spans="1:37" ht="24.6" x14ac:dyDescent="0.25">
      <c r="A59" s="69"/>
      <c r="B59" s="47"/>
      <c r="C59" s="48"/>
      <c r="D59" s="272" t="s">
        <v>140</v>
      </c>
      <c r="E59" s="272" t="s">
        <v>141</v>
      </c>
      <c r="F59" s="272" t="s">
        <v>142</v>
      </c>
      <c r="G59" s="272" t="s">
        <v>143</v>
      </c>
      <c r="H59" s="272" t="s">
        <v>144</v>
      </c>
      <c r="I59" s="46"/>
      <c r="J59" s="46"/>
      <c r="K59" s="46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</row>
    <row r="60" spans="1:37" ht="22.5" customHeight="1" x14ac:dyDescent="0.25">
      <c r="A60" s="8"/>
      <c r="B60" s="8"/>
      <c r="C60" s="8"/>
      <c r="D60" s="45">
        <f>COUNTIF(D9:AH9,"จ.")</f>
        <v>0</v>
      </c>
      <c r="E60" s="45">
        <f>COUNTIF(D9:AH9,"อ.")</f>
        <v>0</v>
      </c>
      <c r="F60" s="45">
        <f>COUNTIF(D9:AH9,"พ.")</f>
        <v>0</v>
      </c>
      <c r="G60" s="45">
        <f>COUNTIF(D9:AH9,"พฤ.")</f>
        <v>0</v>
      </c>
      <c r="H60" s="45">
        <f>COUNTIF(D9:AH9,"ศ.")</f>
        <v>0</v>
      </c>
      <c r="I60" s="273">
        <f>SUM(D60:H60)</f>
        <v>0</v>
      </c>
      <c r="J60" s="45"/>
      <c r="K60" s="45"/>
      <c r="AE60" s="458"/>
      <c r="AF60" s="458"/>
      <c r="AG60" s="458"/>
      <c r="AH60" s="458"/>
      <c r="AI60" s="458"/>
      <c r="AJ60" s="458"/>
      <c r="AK60" s="458"/>
    </row>
    <row r="61" spans="1:37" ht="22.5" customHeight="1" x14ac:dyDescent="0.25">
      <c r="A61" s="8"/>
      <c r="B61" s="8"/>
      <c r="C61" s="8"/>
      <c r="D61" s="45"/>
      <c r="E61" s="45"/>
      <c r="F61" s="45"/>
      <c r="G61" s="45"/>
      <c r="H61" s="45"/>
      <c r="I61" s="45"/>
      <c r="J61" s="45"/>
      <c r="K61" s="45"/>
      <c r="AE61" s="447"/>
      <c r="AF61" s="447"/>
      <c r="AG61" s="447"/>
      <c r="AH61" s="447"/>
      <c r="AI61" s="447"/>
      <c r="AJ61" s="447"/>
      <c r="AK61" s="447"/>
    </row>
    <row r="62" spans="1:37" ht="22.5" customHeight="1" x14ac:dyDescent="0.25">
      <c r="A62" s="8"/>
      <c r="B62" s="8"/>
      <c r="C62" s="8"/>
      <c r="D62" s="45"/>
      <c r="E62" s="45"/>
      <c r="F62" s="45"/>
      <c r="G62" s="45"/>
      <c r="H62" s="45"/>
      <c r="I62" s="45"/>
      <c r="J62" s="45"/>
      <c r="K62" s="45"/>
      <c r="AE62" s="447"/>
      <c r="AF62" s="447"/>
      <c r="AG62" s="447"/>
      <c r="AH62" s="447"/>
      <c r="AI62" s="447"/>
      <c r="AJ62" s="447"/>
      <c r="AK62" s="447"/>
    </row>
    <row r="63" spans="1:37" ht="27" x14ac:dyDescent="0.25">
      <c r="A63" s="8"/>
      <c r="B63" s="8"/>
      <c r="C63" s="8"/>
      <c r="D63" s="45"/>
      <c r="E63" s="45"/>
      <c r="F63" s="45"/>
      <c r="G63" s="45"/>
      <c r="H63" s="45"/>
      <c r="I63" s="45"/>
      <c r="J63" s="45"/>
      <c r="K63" s="45"/>
    </row>
    <row r="64" spans="1:37" ht="27" x14ac:dyDescent="0.25">
      <c r="A64" s="8"/>
      <c r="B64" s="8"/>
      <c r="C64" s="8"/>
      <c r="D64" s="45"/>
      <c r="E64" s="45"/>
      <c r="F64" s="45"/>
      <c r="G64" s="45"/>
      <c r="H64" s="45"/>
      <c r="I64" s="45"/>
      <c r="J64" s="45"/>
      <c r="K64" s="45"/>
    </row>
    <row r="65" spans="1:11" ht="27" x14ac:dyDescent="0.25">
      <c r="A65" s="8"/>
      <c r="B65" s="8"/>
      <c r="C65" s="8"/>
      <c r="D65" s="45"/>
      <c r="E65" s="45"/>
      <c r="F65" s="45"/>
      <c r="G65" s="45"/>
      <c r="H65" s="45"/>
      <c r="I65" s="45"/>
      <c r="J65" s="45"/>
      <c r="K65" s="45"/>
    </row>
    <row r="66" spans="1:11" ht="27" x14ac:dyDescent="0.25">
      <c r="A66" s="8"/>
      <c r="B66" s="8"/>
      <c r="C66" s="8"/>
      <c r="D66" s="45"/>
      <c r="E66" s="45"/>
      <c r="F66" s="45"/>
      <c r="G66" s="45"/>
      <c r="H66" s="45"/>
      <c r="I66" s="45"/>
      <c r="J66" s="45"/>
      <c r="K66" s="45"/>
    </row>
    <row r="67" spans="1:11" ht="27" x14ac:dyDescent="0.25">
      <c r="A67" s="8"/>
      <c r="B67" s="8"/>
      <c r="C67" s="8"/>
      <c r="D67" s="45"/>
      <c r="E67" s="45"/>
      <c r="F67" s="45"/>
      <c r="G67" s="45"/>
      <c r="H67" s="45"/>
      <c r="I67" s="45"/>
      <c r="J67" s="45"/>
      <c r="K67" s="45"/>
    </row>
    <row r="68" spans="1:11" ht="27" x14ac:dyDescent="0.25">
      <c r="A68" s="8"/>
      <c r="B68" s="8"/>
      <c r="C68" s="8"/>
      <c r="D68" s="45"/>
      <c r="E68" s="45"/>
      <c r="F68" s="45"/>
      <c r="G68" s="45"/>
      <c r="H68" s="45"/>
      <c r="I68" s="45"/>
      <c r="J68" s="45"/>
      <c r="K68" s="45"/>
    </row>
    <row r="69" spans="1:11" ht="27" x14ac:dyDescent="0.25">
      <c r="A69" s="8"/>
      <c r="B69" s="8"/>
      <c r="C69" s="8"/>
      <c r="D69" s="45"/>
      <c r="E69" s="45"/>
      <c r="F69" s="45"/>
      <c r="G69" s="45"/>
      <c r="H69" s="45"/>
      <c r="I69" s="45"/>
      <c r="J69" s="45"/>
      <c r="K69" s="45"/>
    </row>
    <row r="70" spans="1:11" ht="27" x14ac:dyDescent="0.25">
      <c r="A70" s="8"/>
      <c r="B70" s="8"/>
      <c r="C70" s="8"/>
      <c r="D70" s="45"/>
      <c r="E70" s="45"/>
      <c r="F70" s="45"/>
      <c r="G70" s="45"/>
      <c r="H70" s="45"/>
      <c r="I70" s="45"/>
      <c r="J70" s="45"/>
      <c r="K70" s="45"/>
    </row>
    <row r="71" spans="1:11" ht="27" x14ac:dyDescent="0.25">
      <c r="A71" s="8"/>
      <c r="B71" s="8"/>
      <c r="C71" s="8"/>
      <c r="D71" s="45"/>
      <c r="E71" s="45"/>
      <c r="F71" s="45"/>
      <c r="G71" s="45"/>
      <c r="H71" s="45"/>
      <c r="I71" s="45"/>
      <c r="J71" s="45"/>
      <c r="K71" s="45"/>
    </row>
    <row r="72" spans="1:11" ht="27" x14ac:dyDescent="0.25">
      <c r="A72" s="8"/>
      <c r="B72" s="8"/>
      <c r="C72" s="8"/>
      <c r="D72" s="45"/>
      <c r="E72" s="45"/>
      <c r="F72" s="45"/>
      <c r="G72" s="45"/>
      <c r="H72" s="45"/>
      <c r="I72" s="45"/>
      <c r="J72" s="45"/>
      <c r="K72" s="45"/>
    </row>
  </sheetData>
  <sheetProtection algorithmName="SHA-512" hashValue="zCIJ3zQLs3vqKbRZGWQwjB7hGGp8Etm6JTKcoElLmrBD7sr+t2Y3HnttEJtyLnfjHFKcRniJS70GNGHNsiIEZg==" saltValue="dZNWv9iRMhHqP0pM3gV4Uw==" spinCount="100000" sheet="1" objects="1" scenarios="1"/>
  <dataConsolidate/>
  <mergeCells count="23"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</mergeCells>
  <conditionalFormatting sqref="D10:AH55">
    <cfRule type="containsText" dxfId="35" priority="1" operator="containsText" text="ลา">
      <formula>NOT(ISERROR(SEARCH("ลา",D10)))</formula>
    </cfRule>
    <cfRule type="containsText" dxfId="34" priority="2" operator="containsText" text="ขาด">
      <formula>NOT(ISERROR(SEARCH("ขาด",D10)))</formula>
    </cfRule>
    <cfRule type="containsText" dxfId="33" priority="3" operator="containsText" text="มา">
      <formula>NOT(ISERROR(SEARCH("มา",D10)))</formula>
    </cfRule>
  </conditionalFormatting>
  <dataValidations count="2">
    <dataValidation type="list" allowBlank="1" showInputMessage="1" showErrorMessage="1" sqref="D10:AH55" xr:uid="{00000000-0002-0000-0800-000000000000}">
      <formula1>"ขาด,ลา,มา"</formula1>
    </dataValidation>
    <dataValidation type="list" allowBlank="1" showInputMessage="1" showErrorMessage="1" sqref="D9:AH9" xr:uid="{00000000-0002-0000-0800-000001000000}">
      <formula1>"จ.,อ.,พ.,พฤ.,ศ."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16</vt:i4>
      </vt:variant>
    </vt:vector>
  </HeadingPairs>
  <TitlesOfParts>
    <vt:vector size="34" baseType="lpstr">
      <vt:lpstr>ข้อมูลพื้นฐาน</vt:lpstr>
      <vt:lpstr>ปก</vt:lpstr>
      <vt:lpstr>ปพ.5</vt:lpstr>
      <vt:lpstr>สรุปคะแนน</vt:lpstr>
      <vt:lpstr>สรุปผลการเรียน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  <vt:lpstr>ม.ค.</vt:lpstr>
      <vt:lpstr>ก.พ.</vt:lpstr>
      <vt:lpstr>มี.ค.</vt:lpstr>
      <vt:lpstr>เม.ย.</vt:lpstr>
      <vt:lpstr>สรุปการมาเรียน</vt:lpstr>
      <vt:lpstr>เม.ย.!Print_Area</vt:lpstr>
      <vt:lpstr>ก.ค.!Print_Area</vt:lpstr>
      <vt:lpstr>ก.พ.!Print_Area</vt:lpstr>
      <vt:lpstr>ก.ย.!Print_Area</vt:lpstr>
      <vt:lpstr>ข้อมูลพื้นฐาน!Print_Area</vt:lpstr>
      <vt:lpstr>ต.ค.!Print_Area</vt:lpstr>
      <vt:lpstr>ธ.ค.!Print_Area</vt:lpstr>
      <vt:lpstr>ปพ.5!Print_Area</vt:lpstr>
      <vt:lpstr>พ.ค.!Print_Area</vt:lpstr>
      <vt:lpstr>พ.ย.!Print_Area</vt:lpstr>
      <vt:lpstr>ม.ค.!Print_Area</vt:lpstr>
      <vt:lpstr>มิ.ย.!Print_Area</vt:lpstr>
      <vt:lpstr>มี.ค.!Print_Area</vt:lpstr>
      <vt:lpstr>ส.ค.!Print_Area</vt:lpstr>
      <vt:lpstr>สรุปการมาเรียน!Print_Area</vt:lpstr>
      <vt:lpstr>สรุปผลการเรียน!Print_Area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Platinum</dc:creator>
  <cp:lastModifiedBy>KRUAOD</cp:lastModifiedBy>
  <cp:lastPrinted>2021-10-04T10:51:50Z</cp:lastPrinted>
  <dcterms:created xsi:type="dcterms:W3CDTF">2019-09-10T02:05:30Z</dcterms:created>
  <dcterms:modified xsi:type="dcterms:W3CDTF">2021-10-05T07:02:46Z</dcterms:modified>
</cp:coreProperties>
</file>