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ธุรการ65\ปพ\ต้นฉบับ\"/>
    </mc:Choice>
  </mc:AlternateContent>
  <xr:revisionPtr revIDLastSave="0" documentId="8_{B7A59091-1BE0-4F78-A9F3-C465A636835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General information" sheetId="1" r:id="rId1"/>
    <sheet name="cover" sheetId="2" r:id="rId2"/>
    <sheet name="PP.5" sheetId="3" r:id="rId3"/>
    <sheet name="Total Score" sheetId="4" r:id="rId4"/>
    <sheet name="Course Result" sheetId="5" r:id="rId5"/>
    <sheet name="May" sheetId="9" r:id="rId6"/>
    <sheet name="Jun" sheetId="20" r:id="rId7"/>
    <sheet name="Jul" sheetId="22" r:id="rId8"/>
    <sheet name="Aug" sheetId="23" r:id="rId9"/>
    <sheet name="Sep" sheetId="24" r:id="rId10"/>
    <sheet name="Oct" sheetId="25" r:id="rId11"/>
    <sheet name="Nov" sheetId="26" r:id="rId12"/>
    <sheet name="Dec" sheetId="27" r:id="rId13"/>
    <sheet name="Jan" sheetId="28" r:id="rId14"/>
    <sheet name="Feb" sheetId="29" r:id="rId15"/>
    <sheet name="Mar" sheetId="30" r:id="rId16"/>
    <sheet name="April" sheetId="31" r:id="rId17"/>
    <sheet name="Sum of Attendance" sheetId="19" r:id="rId18"/>
  </sheets>
  <definedNames>
    <definedName name="_xlnm.Print_Area" localSheetId="8">Aug!$A$1:$AK$62</definedName>
    <definedName name="_xlnm.Print_Area" localSheetId="4">'Course Result'!$A$1:$I$47</definedName>
    <definedName name="_xlnm.Print_Area" localSheetId="1">cover!$A$1:$P$48</definedName>
    <definedName name="_xlnm.Print_Area" localSheetId="12">Dec!$A$1:$AK$62</definedName>
    <definedName name="_xlnm.Print_Area" localSheetId="14">Feb!$A$1:$AI$62</definedName>
    <definedName name="_xlnm.Print_Area" localSheetId="0">'General information'!$A$1:$B$15</definedName>
    <definedName name="_xlnm.Print_Area" localSheetId="13">Jan!$A$1:$AK$62</definedName>
    <definedName name="_xlnm.Print_Area" localSheetId="7">Jul!$A$1:$AK$62</definedName>
    <definedName name="_xlnm.Print_Area" localSheetId="6">Jun!$A$1:$AJ$62</definedName>
    <definedName name="_xlnm.Print_Area" localSheetId="15">Mar!$A$1:$AK$62</definedName>
    <definedName name="_xlnm.Print_Area" localSheetId="5">May!$A$1:$AK$62</definedName>
    <definedName name="_xlnm.Print_Area" localSheetId="11">Nov!$A$1:$AJ$62</definedName>
    <definedName name="_xlnm.Print_Area" localSheetId="10">Oct!$A$1:$AK$62</definedName>
    <definedName name="_xlnm.Print_Area" localSheetId="2">PP.5!$A$1:$DO$55</definedName>
    <definedName name="_xlnm.Print_Area" localSheetId="9">Sep!$A$1:$AJ$62</definedName>
    <definedName name="_xlnm.Print_Area" localSheetId="17">'Sum of Attendance'!$A$1:$P$57</definedName>
  </definedNames>
  <calcPr calcId="181029"/>
</workbook>
</file>

<file path=xl/calcChain.xml><?xml version="1.0" encoding="utf-8"?>
<calcChain xmlns="http://schemas.openxmlformats.org/spreadsheetml/2006/main">
  <c r="AN7" i="3" l="1"/>
  <c r="V7" i="3"/>
  <c r="DC7" i="3"/>
  <c r="CV7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O40" i="3"/>
  <c r="CO39" i="3"/>
  <c r="CO38" i="3"/>
  <c r="CO37" i="3"/>
  <c r="CO36" i="3"/>
  <c r="CO35" i="3"/>
  <c r="CO34" i="3"/>
  <c r="CO33" i="3"/>
  <c r="CO32" i="3"/>
  <c r="CO31" i="3"/>
  <c r="CO30" i="3"/>
  <c r="CO29" i="3"/>
  <c r="CO28" i="3"/>
  <c r="CO27" i="3"/>
  <c r="CO26" i="3"/>
  <c r="CO25" i="3"/>
  <c r="CO24" i="3"/>
  <c r="CO23" i="3"/>
  <c r="CO22" i="3"/>
  <c r="CO21" i="3"/>
  <c r="CO20" i="3"/>
  <c r="CO19" i="3"/>
  <c r="CO18" i="3"/>
  <c r="CO17" i="3"/>
  <c r="CO16" i="3"/>
  <c r="CO15" i="3"/>
  <c r="CO14" i="3"/>
  <c r="CO13" i="3"/>
  <c r="CO12" i="3"/>
  <c r="CO11" i="3"/>
  <c r="CO10" i="3"/>
  <c r="CO9" i="3"/>
  <c r="CO8" i="3"/>
  <c r="CB38" i="3"/>
  <c r="CO7" i="3"/>
  <c r="CN7" i="3"/>
  <c r="AO9" i="3" l="1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8" i="3"/>
  <c r="AO7" i="3"/>
  <c r="CA7" i="3" l="1"/>
  <c r="CD41" i="3"/>
  <c r="CD43" i="3"/>
  <c r="CD44" i="3"/>
  <c r="CD45" i="3"/>
  <c r="CD46" i="3"/>
  <c r="CD47" i="3"/>
  <c r="CD48" i="3"/>
  <c r="CD49" i="3"/>
  <c r="CD50" i="3"/>
  <c r="CD51" i="3"/>
  <c r="CD52" i="3"/>
  <c r="CD53" i="3"/>
  <c r="CD54" i="3"/>
  <c r="CD55" i="3"/>
  <c r="CC43" i="3"/>
  <c r="CC44" i="3"/>
  <c r="CC45" i="3"/>
  <c r="CC46" i="3"/>
  <c r="CC47" i="3"/>
  <c r="CC48" i="3"/>
  <c r="CC49" i="3"/>
  <c r="CC50" i="3"/>
  <c r="CC51" i="3"/>
  <c r="CC52" i="3"/>
  <c r="CC53" i="3"/>
  <c r="CC54" i="3"/>
  <c r="CC55" i="3"/>
  <c r="CA42" i="3"/>
  <c r="CA43" i="3"/>
  <c r="CA44" i="3"/>
  <c r="CA45" i="3"/>
  <c r="CA46" i="3"/>
  <c r="CA47" i="3"/>
  <c r="CA48" i="3"/>
  <c r="CA49" i="3"/>
  <c r="CA50" i="3"/>
  <c r="CA51" i="3"/>
  <c r="CA52" i="3"/>
  <c r="CA53" i="3"/>
  <c r="CA54" i="3"/>
  <c r="CA55" i="3"/>
  <c r="CB42" i="3"/>
  <c r="CC42" i="3" s="1"/>
  <c r="CD42" i="3" s="1"/>
  <c r="CB43" i="3"/>
  <c r="CB44" i="3"/>
  <c r="CB45" i="3"/>
  <c r="CB46" i="3"/>
  <c r="CB47" i="3"/>
  <c r="CB48" i="3"/>
  <c r="CB49" i="3"/>
  <c r="CB50" i="3"/>
  <c r="CB51" i="3"/>
  <c r="CB52" i="3"/>
  <c r="CB53" i="3"/>
  <c r="CB54" i="3"/>
  <c r="CB55" i="3"/>
  <c r="CD9" i="3"/>
  <c r="CD10" i="3"/>
  <c r="CD11" i="3"/>
  <c r="CD12" i="3"/>
  <c r="CD13" i="3"/>
  <c r="CD14" i="3"/>
  <c r="CD15" i="3"/>
  <c r="CD16" i="3"/>
  <c r="CD17" i="3"/>
  <c r="CD18" i="3"/>
  <c r="CD19" i="3"/>
  <c r="CD20" i="3"/>
  <c r="CD21" i="3"/>
  <c r="CD22" i="3"/>
  <c r="CD23" i="3"/>
  <c r="CD24" i="3"/>
  <c r="CD25" i="3"/>
  <c r="CD26" i="3"/>
  <c r="CD27" i="3"/>
  <c r="CD28" i="3"/>
  <c r="CD29" i="3"/>
  <c r="CD30" i="3"/>
  <c r="CD31" i="3"/>
  <c r="CD32" i="3"/>
  <c r="CD33" i="3"/>
  <c r="CD34" i="3"/>
  <c r="CD35" i="3"/>
  <c r="CD36" i="3"/>
  <c r="CD37" i="3"/>
  <c r="CD38" i="3"/>
  <c r="CD39" i="3"/>
  <c r="CD40" i="3"/>
  <c r="CD8" i="3"/>
  <c r="CC9" i="3"/>
  <c r="CC10" i="3"/>
  <c r="CC11" i="3"/>
  <c r="CC12" i="3"/>
  <c r="CC13" i="3"/>
  <c r="CC14" i="3"/>
  <c r="CC15" i="3"/>
  <c r="CC16" i="3"/>
  <c r="CC17" i="3"/>
  <c r="CC18" i="3"/>
  <c r="CC19" i="3"/>
  <c r="CC20" i="3"/>
  <c r="CC21" i="3"/>
  <c r="CC22" i="3"/>
  <c r="CC23" i="3"/>
  <c r="CC24" i="3"/>
  <c r="CC25" i="3"/>
  <c r="CC26" i="3"/>
  <c r="CC27" i="3"/>
  <c r="CC28" i="3"/>
  <c r="CC29" i="3"/>
  <c r="CC30" i="3"/>
  <c r="CC31" i="3"/>
  <c r="CC32" i="3"/>
  <c r="CC33" i="3"/>
  <c r="CC34" i="3"/>
  <c r="CC35" i="3"/>
  <c r="CC36" i="3"/>
  <c r="CC37" i="3"/>
  <c r="CC38" i="3"/>
  <c r="CC39" i="3"/>
  <c r="CC40" i="3"/>
  <c r="CC41" i="3"/>
  <c r="CC8" i="3"/>
  <c r="CC7" i="3"/>
  <c r="CD7" i="3" s="1"/>
  <c r="CB9" i="3"/>
  <c r="CB10" i="3"/>
  <c r="CB11" i="3"/>
  <c r="CB12" i="3"/>
  <c r="CB13" i="3"/>
  <c r="CB14" i="3"/>
  <c r="CB15" i="3"/>
  <c r="CB16" i="3"/>
  <c r="CB17" i="3"/>
  <c r="CB18" i="3"/>
  <c r="CB19" i="3"/>
  <c r="CB20" i="3"/>
  <c r="CB21" i="3"/>
  <c r="CB22" i="3"/>
  <c r="CB23" i="3"/>
  <c r="CB24" i="3"/>
  <c r="CB25" i="3"/>
  <c r="CB26" i="3"/>
  <c r="CB27" i="3"/>
  <c r="CB28" i="3"/>
  <c r="CB29" i="3"/>
  <c r="CB30" i="3"/>
  <c r="CB31" i="3"/>
  <c r="CB32" i="3"/>
  <c r="CB33" i="3"/>
  <c r="CB34" i="3"/>
  <c r="CB35" i="3"/>
  <c r="CB36" i="3"/>
  <c r="CB37" i="3"/>
  <c r="CB39" i="3"/>
  <c r="CB40" i="3"/>
  <c r="CB41" i="3"/>
  <c r="CB8" i="3"/>
  <c r="CB7" i="3"/>
  <c r="CA9" i="3"/>
  <c r="CA10" i="3"/>
  <c r="CA11" i="3"/>
  <c r="CA12" i="3"/>
  <c r="CA13" i="3"/>
  <c r="CA14" i="3"/>
  <c r="CA15" i="3"/>
  <c r="CA16" i="3"/>
  <c r="CA17" i="3"/>
  <c r="CA18" i="3"/>
  <c r="CA19" i="3"/>
  <c r="CA20" i="3"/>
  <c r="CA21" i="3"/>
  <c r="CA22" i="3"/>
  <c r="CA23" i="3"/>
  <c r="CA24" i="3"/>
  <c r="CA25" i="3"/>
  <c r="CA26" i="3"/>
  <c r="CA27" i="3"/>
  <c r="CA28" i="3"/>
  <c r="CA29" i="3"/>
  <c r="CA30" i="3"/>
  <c r="CA31" i="3"/>
  <c r="CA32" i="3"/>
  <c r="CA33" i="3"/>
  <c r="CA34" i="3"/>
  <c r="CA35" i="3"/>
  <c r="CA36" i="3"/>
  <c r="CA37" i="3"/>
  <c r="CA38" i="3"/>
  <c r="CA39" i="3"/>
  <c r="CA40" i="3"/>
  <c r="CA41" i="3"/>
  <c r="CA8" i="3"/>
  <c r="DC9" i="3"/>
  <c r="DC10" i="3"/>
  <c r="DC11" i="3"/>
  <c r="DC12" i="3"/>
  <c r="DC13" i="3"/>
  <c r="DC14" i="3"/>
  <c r="DC15" i="3"/>
  <c r="DC16" i="3"/>
  <c r="DC17" i="3"/>
  <c r="DC18" i="3"/>
  <c r="DC19" i="3"/>
  <c r="DC20" i="3"/>
  <c r="DC21" i="3"/>
  <c r="DC22" i="3"/>
  <c r="DC23" i="3"/>
  <c r="DC24" i="3"/>
  <c r="DC25" i="3"/>
  <c r="DC26" i="3"/>
  <c r="DC27" i="3"/>
  <c r="DC28" i="3"/>
  <c r="DC29" i="3"/>
  <c r="DC30" i="3"/>
  <c r="DC31" i="3"/>
  <c r="DC32" i="3"/>
  <c r="DC33" i="3"/>
  <c r="DC34" i="3"/>
  <c r="DC35" i="3"/>
  <c r="DC36" i="3"/>
  <c r="DC37" i="3"/>
  <c r="DC38" i="3"/>
  <c r="DC39" i="3"/>
  <c r="DC40" i="3"/>
  <c r="DC41" i="3"/>
  <c r="DC42" i="3"/>
  <c r="DC43" i="3"/>
  <c r="DC44" i="3"/>
  <c r="DC45" i="3"/>
  <c r="DC46" i="3"/>
  <c r="DC47" i="3"/>
  <c r="DC48" i="3"/>
  <c r="DC49" i="3"/>
  <c r="DC50" i="3"/>
  <c r="DC51" i="3"/>
  <c r="DC52" i="3"/>
  <c r="DC53" i="3"/>
  <c r="DC54" i="3"/>
  <c r="DC55" i="3"/>
  <c r="CV9" i="3"/>
  <c r="CV10" i="3"/>
  <c r="CV11" i="3"/>
  <c r="CV12" i="3"/>
  <c r="CV13" i="3"/>
  <c r="CV14" i="3"/>
  <c r="CV15" i="3"/>
  <c r="CV16" i="3"/>
  <c r="CV17" i="3"/>
  <c r="CV18" i="3"/>
  <c r="CV19" i="3"/>
  <c r="CV20" i="3"/>
  <c r="CV21" i="3"/>
  <c r="CV22" i="3"/>
  <c r="CV23" i="3"/>
  <c r="CV24" i="3"/>
  <c r="CV25" i="3"/>
  <c r="CV26" i="3"/>
  <c r="CV27" i="3"/>
  <c r="CV28" i="3"/>
  <c r="CV29" i="3"/>
  <c r="CV30" i="3"/>
  <c r="CV31" i="3"/>
  <c r="CV32" i="3"/>
  <c r="CV33" i="3"/>
  <c r="CV34" i="3"/>
  <c r="CV35" i="3"/>
  <c r="CV36" i="3"/>
  <c r="CV37" i="3"/>
  <c r="CV38" i="3"/>
  <c r="CV39" i="3"/>
  <c r="CV40" i="3"/>
  <c r="CV41" i="3"/>
  <c r="CV42" i="3"/>
  <c r="CV43" i="3"/>
  <c r="CV44" i="3"/>
  <c r="CV45" i="3"/>
  <c r="CV46" i="3"/>
  <c r="CV47" i="3"/>
  <c r="CV48" i="3"/>
  <c r="CV49" i="3"/>
  <c r="CV50" i="3"/>
  <c r="CV51" i="3"/>
  <c r="CV52" i="3"/>
  <c r="CV53" i="3"/>
  <c r="CV54" i="3"/>
  <c r="CV55" i="3"/>
  <c r="DC8" i="3"/>
  <c r="CV8" i="3"/>
  <c r="G22" i="5" l="1"/>
  <c r="G23" i="5"/>
  <c r="G15" i="5"/>
  <c r="G14" i="5"/>
  <c r="G16" i="5"/>
  <c r="G21" i="5"/>
  <c r="DB9" i="3" l="1"/>
  <c r="DB10" i="3"/>
  <c r="DB11" i="3"/>
  <c r="DB12" i="3"/>
  <c r="DB13" i="3"/>
  <c r="DB14" i="3"/>
  <c r="DB15" i="3"/>
  <c r="DB16" i="3"/>
  <c r="DB17" i="3"/>
  <c r="DB18" i="3"/>
  <c r="DB19" i="3"/>
  <c r="DB20" i="3"/>
  <c r="DB21" i="3"/>
  <c r="DB22" i="3"/>
  <c r="DB23" i="3"/>
  <c r="DB24" i="3"/>
  <c r="DB25" i="3"/>
  <c r="DB26" i="3"/>
  <c r="DB27" i="3"/>
  <c r="DB28" i="3"/>
  <c r="DB29" i="3"/>
  <c r="DB30" i="3"/>
  <c r="DB31" i="3"/>
  <c r="DB32" i="3"/>
  <c r="DB33" i="3"/>
  <c r="DB34" i="3"/>
  <c r="DB35" i="3"/>
  <c r="DB36" i="3"/>
  <c r="DB37" i="3"/>
  <c r="DB38" i="3"/>
  <c r="DB39" i="3"/>
  <c r="DB40" i="3"/>
  <c r="DB41" i="3"/>
  <c r="DB42" i="3"/>
  <c r="DB43" i="3"/>
  <c r="DB44" i="3"/>
  <c r="DB45" i="3"/>
  <c r="DB46" i="3"/>
  <c r="DB47" i="3"/>
  <c r="DB48" i="3"/>
  <c r="DB49" i="3"/>
  <c r="DB50" i="3"/>
  <c r="DB51" i="3"/>
  <c r="DB52" i="3"/>
  <c r="DB53" i="3"/>
  <c r="DB54" i="3"/>
  <c r="DB55" i="3"/>
  <c r="DB8" i="3"/>
  <c r="DB7" i="3"/>
  <c r="H45" i="4"/>
  <c r="H46" i="4"/>
  <c r="H47" i="4"/>
  <c r="H48" i="4"/>
  <c r="H49" i="4"/>
  <c r="H50" i="4"/>
  <c r="H51" i="4"/>
  <c r="H52" i="4"/>
  <c r="H53" i="4"/>
  <c r="G46" i="4"/>
  <c r="G47" i="4"/>
  <c r="G48" i="4"/>
  <c r="G49" i="4"/>
  <c r="G50" i="4"/>
  <c r="G51" i="4"/>
  <c r="G52" i="4"/>
  <c r="G53" i="4"/>
  <c r="F46" i="4"/>
  <c r="F47" i="4"/>
  <c r="F48" i="4"/>
  <c r="F49" i="4"/>
  <c r="F50" i="4"/>
  <c r="F51" i="4"/>
  <c r="F52" i="4"/>
  <c r="F53" i="4"/>
  <c r="E45" i="4"/>
  <c r="E46" i="4"/>
  <c r="E47" i="4"/>
  <c r="E48" i="4"/>
  <c r="E49" i="4"/>
  <c r="E50" i="4"/>
  <c r="E51" i="4"/>
  <c r="E52" i="4"/>
  <c r="E53" i="4"/>
  <c r="I45" i="4" l="1"/>
  <c r="I46" i="4"/>
  <c r="I47" i="4"/>
  <c r="I48" i="4"/>
  <c r="I49" i="4"/>
  <c r="I50" i="4"/>
  <c r="I51" i="4"/>
  <c r="I52" i="4"/>
  <c r="I53" i="4"/>
  <c r="CU9" i="3" l="1"/>
  <c r="CU10" i="3"/>
  <c r="CU11" i="3"/>
  <c r="CU12" i="3"/>
  <c r="CU13" i="3"/>
  <c r="CU14" i="3"/>
  <c r="CU15" i="3"/>
  <c r="CU16" i="3"/>
  <c r="CU17" i="3"/>
  <c r="CU18" i="3"/>
  <c r="CU19" i="3"/>
  <c r="CU20" i="3"/>
  <c r="CU21" i="3"/>
  <c r="CU22" i="3"/>
  <c r="CU23" i="3"/>
  <c r="CU24" i="3"/>
  <c r="CU25" i="3"/>
  <c r="CU26" i="3"/>
  <c r="CU27" i="3"/>
  <c r="CU28" i="3"/>
  <c r="CU29" i="3"/>
  <c r="CU30" i="3"/>
  <c r="CU31" i="3"/>
  <c r="CU32" i="3"/>
  <c r="CU33" i="3"/>
  <c r="CU34" i="3"/>
  <c r="CU35" i="3"/>
  <c r="CU36" i="3"/>
  <c r="CU37" i="3"/>
  <c r="CU38" i="3"/>
  <c r="CU39" i="3"/>
  <c r="CU40" i="3"/>
  <c r="CU41" i="3"/>
  <c r="CU42" i="3"/>
  <c r="CU43" i="3"/>
  <c r="CU44" i="3"/>
  <c r="CU45" i="3"/>
  <c r="CU46" i="3"/>
  <c r="CU47" i="3"/>
  <c r="CU48" i="3"/>
  <c r="CU49" i="3"/>
  <c r="CU50" i="3"/>
  <c r="CU51" i="3"/>
  <c r="CU52" i="3"/>
  <c r="CU53" i="3"/>
  <c r="CU54" i="3"/>
  <c r="CU55" i="3"/>
  <c r="CU8" i="3"/>
  <c r="CU7" i="3"/>
  <c r="CN9" i="3"/>
  <c r="CN10" i="3"/>
  <c r="CN11" i="3"/>
  <c r="CN12" i="3"/>
  <c r="CN13" i="3"/>
  <c r="CN14" i="3"/>
  <c r="CN15" i="3"/>
  <c r="CN16" i="3"/>
  <c r="CN17" i="3"/>
  <c r="CN18" i="3"/>
  <c r="CN19" i="3"/>
  <c r="CN20" i="3"/>
  <c r="CN21" i="3"/>
  <c r="CN22" i="3"/>
  <c r="CN23" i="3"/>
  <c r="CN24" i="3"/>
  <c r="CN25" i="3"/>
  <c r="CN26" i="3"/>
  <c r="CN27" i="3"/>
  <c r="CN28" i="3"/>
  <c r="CN29" i="3"/>
  <c r="CN30" i="3"/>
  <c r="CN31" i="3"/>
  <c r="CN32" i="3"/>
  <c r="CN33" i="3"/>
  <c r="CN34" i="3"/>
  <c r="CN35" i="3"/>
  <c r="CN36" i="3"/>
  <c r="CN37" i="3"/>
  <c r="CN38" i="3"/>
  <c r="CN39" i="3"/>
  <c r="CN40" i="3"/>
  <c r="CN41" i="3"/>
  <c r="CN42" i="3"/>
  <c r="CN43" i="3"/>
  <c r="CN44" i="3"/>
  <c r="CN45" i="3"/>
  <c r="CN46" i="3"/>
  <c r="CN47" i="3"/>
  <c r="CN48" i="3"/>
  <c r="CN49" i="3"/>
  <c r="CN50" i="3"/>
  <c r="CN51" i="3"/>
  <c r="CN52" i="3"/>
  <c r="CN53" i="3"/>
  <c r="CN54" i="3"/>
  <c r="CN55" i="3"/>
  <c r="CN8" i="3"/>
  <c r="BZ9" i="3"/>
  <c r="BZ10" i="3"/>
  <c r="BZ11" i="3"/>
  <c r="BZ12" i="3"/>
  <c r="BZ13" i="3"/>
  <c r="BZ14" i="3"/>
  <c r="BZ15" i="3"/>
  <c r="BZ16" i="3"/>
  <c r="BZ17" i="3"/>
  <c r="BZ18" i="3"/>
  <c r="BZ19" i="3"/>
  <c r="BZ20" i="3"/>
  <c r="BZ21" i="3"/>
  <c r="BZ22" i="3"/>
  <c r="BZ23" i="3"/>
  <c r="BZ24" i="3"/>
  <c r="BZ25" i="3"/>
  <c r="BZ26" i="3"/>
  <c r="BZ27" i="3"/>
  <c r="BZ28" i="3"/>
  <c r="BZ29" i="3"/>
  <c r="BZ30" i="3"/>
  <c r="BZ31" i="3"/>
  <c r="BZ32" i="3"/>
  <c r="BZ33" i="3"/>
  <c r="BZ34" i="3"/>
  <c r="BZ35" i="3"/>
  <c r="BZ36" i="3"/>
  <c r="BZ37" i="3"/>
  <c r="BZ38" i="3"/>
  <c r="BZ39" i="3"/>
  <c r="BZ40" i="3"/>
  <c r="BZ41" i="3"/>
  <c r="BZ42" i="3"/>
  <c r="BZ43" i="3"/>
  <c r="BZ44" i="3"/>
  <c r="BZ45" i="3"/>
  <c r="BZ46" i="3"/>
  <c r="BZ47" i="3"/>
  <c r="BZ48" i="3"/>
  <c r="BZ49" i="3"/>
  <c r="BZ50" i="3"/>
  <c r="BZ51" i="3"/>
  <c r="BZ52" i="3"/>
  <c r="BZ53" i="3"/>
  <c r="BZ54" i="3"/>
  <c r="BZ55" i="3"/>
  <c r="BZ8" i="3"/>
  <c r="BZ7" i="3"/>
  <c r="BY12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8" i="3"/>
  <c r="BY9" i="3"/>
  <c r="BY10" i="3"/>
  <c r="BY11" i="3"/>
  <c r="BY13" i="3"/>
  <c r="BY14" i="3"/>
  <c r="BY15" i="3"/>
  <c r="BY16" i="3"/>
  <c r="BY17" i="3"/>
  <c r="BY18" i="3"/>
  <c r="BY19" i="3"/>
  <c r="BY20" i="3"/>
  <c r="BY21" i="3"/>
  <c r="BY22" i="3"/>
  <c r="BY23" i="3"/>
  <c r="BY24" i="3"/>
  <c r="BY25" i="3"/>
  <c r="BY26" i="3"/>
  <c r="BY27" i="3"/>
  <c r="BY28" i="3"/>
  <c r="BY29" i="3"/>
  <c r="BY30" i="3"/>
  <c r="BY31" i="3"/>
  <c r="BY32" i="3"/>
  <c r="BY33" i="3"/>
  <c r="BY34" i="3"/>
  <c r="BY35" i="3"/>
  <c r="BY36" i="3"/>
  <c r="BY37" i="3"/>
  <c r="BY38" i="3"/>
  <c r="BY39" i="3"/>
  <c r="BY40" i="3"/>
  <c r="BY41" i="3"/>
  <c r="BY42" i="3"/>
  <c r="BY43" i="3"/>
  <c r="BY44" i="3"/>
  <c r="BY45" i="3"/>
  <c r="BY46" i="3"/>
  <c r="BY47" i="3"/>
  <c r="BY48" i="3"/>
  <c r="BY49" i="3"/>
  <c r="BY50" i="3"/>
  <c r="BY51" i="3"/>
  <c r="BY52" i="3"/>
  <c r="BY53" i="3"/>
  <c r="BY54" i="3"/>
  <c r="BY55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F45" i="4" s="1"/>
  <c r="G45" i="4" s="1"/>
  <c r="BF44" i="3"/>
  <c r="BF45" i="3"/>
  <c r="BF46" i="3"/>
  <c r="BF47" i="3"/>
  <c r="BF48" i="3"/>
  <c r="BF49" i="3"/>
  <c r="BF50" i="3"/>
  <c r="BF51" i="3"/>
  <c r="BF52" i="3"/>
  <c r="BF53" i="3"/>
  <c r="BF54" i="3"/>
  <c r="BF55" i="3"/>
  <c r="BF8" i="3"/>
  <c r="BF7" i="3"/>
  <c r="BF6" i="3"/>
  <c r="BY8" i="3"/>
  <c r="BY7" i="3"/>
  <c r="BY6" i="3"/>
  <c r="DO53" i="3" s="1"/>
  <c r="V6" i="3"/>
  <c r="AN6" i="3"/>
  <c r="DO26" i="3" s="1"/>
  <c r="F8" i="4" l="1"/>
  <c r="DO50" i="3"/>
  <c r="E8" i="4"/>
  <c r="DO27" i="3"/>
  <c r="G7" i="5"/>
  <c r="G9" i="5"/>
  <c r="G8" i="5"/>
  <c r="H43" i="4"/>
  <c r="H39" i="4"/>
  <c r="H35" i="4"/>
  <c r="H31" i="4"/>
  <c r="H27" i="4"/>
  <c r="H23" i="4"/>
  <c r="H19" i="4"/>
  <c r="H15" i="4"/>
  <c r="H14" i="4"/>
  <c r="H42" i="4"/>
  <c r="H34" i="4"/>
  <c r="H22" i="4"/>
  <c r="H18" i="4"/>
  <c r="H41" i="4"/>
  <c r="H33" i="4"/>
  <c r="H29" i="4"/>
  <c r="H21" i="4"/>
  <c r="H17" i="4"/>
  <c r="H12" i="4"/>
  <c r="CB6" i="3"/>
  <c r="H8" i="4"/>
  <c r="H38" i="4"/>
  <c r="H30" i="4"/>
  <c r="H26" i="4"/>
  <c r="H13" i="4"/>
  <c r="H9" i="4"/>
  <c r="H37" i="4"/>
  <c r="H25" i="4"/>
  <c r="H10" i="4"/>
  <c r="H44" i="4"/>
  <c r="H40" i="4"/>
  <c r="H36" i="4"/>
  <c r="H32" i="4"/>
  <c r="H28" i="4"/>
  <c r="H24" i="4"/>
  <c r="H20" i="4"/>
  <c r="H16" i="4"/>
  <c r="H11" i="4"/>
  <c r="F37" i="4"/>
  <c r="F29" i="4"/>
  <c r="F21" i="4"/>
  <c r="F17" i="4"/>
  <c r="F40" i="4"/>
  <c r="F32" i="4"/>
  <c r="F28" i="4"/>
  <c r="F20" i="4"/>
  <c r="F16" i="4"/>
  <c r="F12" i="4"/>
  <c r="F9" i="4"/>
  <c r="F43" i="4"/>
  <c r="F39" i="4"/>
  <c r="F35" i="4"/>
  <c r="F31" i="4"/>
  <c r="F27" i="4"/>
  <c r="F23" i="4"/>
  <c r="F19" i="4"/>
  <c r="F15" i="4"/>
  <c r="F11" i="4"/>
  <c r="F41" i="4"/>
  <c r="F33" i="4"/>
  <c r="F25" i="4"/>
  <c r="F13" i="4"/>
  <c r="F44" i="4"/>
  <c r="F36" i="4"/>
  <c r="F24" i="4"/>
  <c r="F10" i="4"/>
  <c r="F42" i="4"/>
  <c r="F38" i="4"/>
  <c r="F34" i="4"/>
  <c r="F30" i="4"/>
  <c r="F26" i="4"/>
  <c r="F22" i="4"/>
  <c r="F18" i="4"/>
  <c r="F14" i="4"/>
  <c r="E38" i="4"/>
  <c r="E30" i="4"/>
  <c r="E22" i="4"/>
  <c r="E18" i="4"/>
  <c r="E37" i="4"/>
  <c r="E29" i="4"/>
  <c r="G29" i="4" s="1"/>
  <c r="E21" i="4"/>
  <c r="E13" i="4"/>
  <c r="E44" i="4"/>
  <c r="G44" i="4" s="1"/>
  <c r="E40" i="4"/>
  <c r="G40" i="4" s="1"/>
  <c r="E36" i="4"/>
  <c r="E32" i="4"/>
  <c r="E28" i="4"/>
  <c r="E24" i="4"/>
  <c r="G24" i="4" s="1"/>
  <c r="E20" i="4"/>
  <c r="G20" i="4" s="1"/>
  <c r="E16" i="4"/>
  <c r="G16" i="4" s="1"/>
  <c r="E12" i="4"/>
  <c r="E10" i="4"/>
  <c r="G10" i="4" s="1"/>
  <c r="E42" i="4"/>
  <c r="G42" i="4" s="1"/>
  <c r="E34" i="4"/>
  <c r="G34" i="4" s="1"/>
  <c r="E26" i="4"/>
  <c r="G26" i="4" s="1"/>
  <c r="E14" i="4"/>
  <c r="E41" i="4"/>
  <c r="E33" i="4"/>
  <c r="E25" i="4"/>
  <c r="E17" i="4"/>
  <c r="G17" i="4" s="1"/>
  <c r="E43" i="4"/>
  <c r="G43" i="4" s="1"/>
  <c r="E39" i="4"/>
  <c r="G39" i="4" s="1"/>
  <c r="E35" i="4"/>
  <c r="E31" i="4"/>
  <c r="G31" i="4" s="1"/>
  <c r="E27" i="4"/>
  <c r="G27" i="4" s="1"/>
  <c r="E23" i="4"/>
  <c r="G23" i="4" s="1"/>
  <c r="E19" i="4"/>
  <c r="E15" i="4"/>
  <c r="G15" i="4" s="1"/>
  <c r="E11" i="4"/>
  <c r="G11" i="4" s="1"/>
  <c r="G8" i="4" l="1"/>
  <c r="G25" i="4"/>
  <c r="G28" i="4"/>
  <c r="G37" i="4"/>
  <c r="G41" i="4"/>
  <c r="G36" i="4"/>
  <c r="G21" i="4"/>
  <c r="G22" i="4"/>
  <c r="I20" i="4"/>
  <c r="I44" i="4"/>
  <c r="I26" i="4"/>
  <c r="I12" i="4"/>
  <c r="I33" i="4"/>
  <c r="I34" i="4"/>
  <c r="I19" i="4"/>
  <c r="I27" i="4"/>
  <c r="I43" i="4"/>
  <c r="I16" i="4"/>
  <c r="I24" i="4"/>
  <c r="I32" i="4"/>
  <c r="I40" i="4"/>
  <c r="I37" i="4"/>
  <c r="I30" i="4"/>
  <c r="I17" i="4"/>
  <c r="I29" i="4"/>
  <c r="I41" i="4"/>
  <c r="I22" i="4"/>
  <c r="I42" i="4"/>
  <c r="I15" i="4"/>
  <c r="I23" i="4"/>
  <c r="I31" i="4"/>
  <c r="I39" i="4"/>
  <c r="I11" i="4"/>
  <c r="I36" i="4"/>
  <c r="I25" i="4"/>
  <c r="I38" i="4"/>
  <c r="I21" i="4"/>
  <c r="I18" i="4"/>
  <c r="I14" i="4"/>
  <c r="I35" i="4"/>
  <c r="I13" i="4"/>
  <c r="I28" i="4"/>
  <c r="I10" i="4"/>
  <c r="I9" i="4"/>
  <c r="G14" i="4"/>
  <c r="G19" i="4"/>
  <c r="G35" i="4"/>
  <c r="G12" i="4"/>
  <c r="G38" i="4"/>
  <c r="G30" i="4"/>
  <c r="G33" i="4"/>
  <c r="G32" i="4"/>
  <c r="G13" i="4"/>
  <c r="G18" i="4"/>
  <c r="E42" i="3" l="1"/>
  <c r="E43" i="3"/>
  <c r="A11" i="19"/>
  <c r="B11" i="19"/>
  <c r="A12" i="19"/>
  <c r="B12" i="19"/>
  <c r="A13" i="19"/>
  <c r="B13" i="19"/>
  <c r="A14" i="19"/>
  <c r="B14" i="19"/>
  <c r="A15" i="19"/>
  <c r="B15" i="19"/>
  <c r="A16" i="19"/>
  <c r="B16" i="19"/>
  <c r="A17" i="19"/>
  <c r="B17" i="19"/>
  <c r="A18" i="19"/>
  <c r="B18" i="19"/>
  <c r="A19" i="19"/>
  <c r="B19" i="19"/>
  <c r="A20" i="19"/>
  <c r="B20" i="19"/>
  <c r="A21" i="19"/>
  <c r="B21" i="19"/>
  <c r="A22" i="19"/>
  <c r="B22" i="19"/>
  <c r="A23" i="19"/>
  <c r="B23" i="19"/>
  <c r="A24" i="19"/>
  <c r="B24" i="19"/>
  <c r="A25" i="19"/>
  <c r="B25" i="19"/>
  <c r="A26" i="19"/>
  <c r="B26" i="19"/>
  <c r="A27" i="19"/>
  <c r="B27" i="19"/>
  <c r="A28" i="19"/>
  <c r="B28" i="19"/>
  <c r="A29" i="19"/>
  <c r="B29" i="19"/>
  <c r="A30" i="19"/>
  <c r="B30" i="19"/>
  <c r="A31" i="19"/>
  <c r="B31" i="19"/>
  <c r="A32" i="19"/>
  <c r="B32" i="19"/>
  <c r="A33" i="19"/>
  <c r="B33" i="19"/>
  <c r="A34" i="19"/>
  <c r="B34" i="19"/>
  <c r="A35" i="19"/>
  <c r="B35" i="19"/>
  <c r="A36" i="19"/>
  <c r="B36" i="19"/>
  <c r="A37" i="19"/>
  <c r="B37" i="19"/>
  <c r="A38" i="19"/>
  <c r="B38" i="19"/>
  <c r="A39" i="19"/>
  <c r="B39" i="19"/>
  <c r="A40" i="19"/>
  <c r="B40" i="19"/>
  <c r="A41" i="19"/>
  <c r="B41" i="19"/>
  <c r="A42" i="19"/>
  <c r="B42" i="19"/>
  <c r="A43" i="19"/>
  <c r="B43" i="19"/>
  <c r="A44" i="19"/>
  <c r="B44" i="19"/>
  <c r="A45" i="19"/>
  <c r="B45" i="19"/>
  <c r="A11" i="31"/>
  <c r="B11" i="31"/>
  <c r="C11" i="31"/>
  <c r="A12" i="31"/>
  <c r="B12" i="31"/>
  <c r="C12" i="31"/>
  <c r="A13" i="31"/>
  <c r="B13" i="31"/>
  <c r="C13" i="31"/>
  <c r="A14" i="31"/>
  <c r="B14" i="31"/>
  <c r="C14" i="31"/>
  <c r="A15" i="31"/>
  <c r="B15" i="31"/>
  <c r="C15" i="31"/>
  <c r="A16" i="31"/>
  <c r="B16" i="31"/>
  <c r="C16" i="31"/>
  <c r="A17" i="31"/>
  <c r="B17" i="31"/>
  <c r="C17" i="31"/>
  <c r="A18" i="31"/>
  <c r="B18" i="31"/>
  <c r="C18" i="31"/>
  <c r="A19" i="31"/>
  <c r="B19" i="31"/>
  <c r="C19" i="31"/>
  <c r="A20" i="31"/>
  <c r="B20" i="31"/>
  <c r="C20" i="31"/>
  <c r="A21" i="31"/>
  <c r="B21" i="31"/>
  <c r="C21" i="31"/>
  <c r="A22" i="31"/>
  <c r="B22" i="31"/>
  <c r="C22" i="31"/>
  <c r="A23" i="31"/>
  <c r="B23" i="31"/>
  <c r="C23" i="31"/>
  <c r="A24" i="31"/>
  <c r="B24" i="31"/>
  <c r="C24" i="31"/>
  <c r="A25" i="31"/>
  <c r="B25" i="31"/>
  <c r="C25" i="31"/>
  <c r="A26" i="31"/>
  <c r="B26" i="31"/>
  <c r="C26" i="31"/>
  <c r="A27" i="31"/>
  <c r="B27" i="31"/>
  <c r="C27" i="31"/>
  <c r="A28" i="31"/>
  <c r="B28" i="31"/>
  <c r="C28" i="31"/>
  <c r="A29" i="31"/>
  <c r="B29" i="31"/>
  <c r="C29" i="31"/>
  <c r="A30" i="31"/>
  <c r="B30" i="31"/>
  <c r="C30" i="31"/>
  <c r="A31" i="31"/>
  <c r="B31" i="31"/>
  <c r="C31" i="31"/>
  <c r="A32" i="31"/>
  <c r="B32" i="31"/>
  <c r="C32" i="31"/>
  <c r="A33" i="31"/>
  <c r="B33" i="31"/>
  <c r="C33" i="31"/>
  <c r="A34" i="31"/>
  <c r="B34" i="31"/>
  <c r="C34" i="31"/>
  <c r="A35" i="31"/>
  <c r="B35" i="31"/>
  <c r="C35" i="31"/>
  <c r="A36" i="31"/>
  <c r="B36" i="31"/>
  <c r="C36" i="31"/>
  <c r="A37" i="31"/>
  <c r="B37" i="31"/>
  <c r="C37" i="31"/>
  <c r="A38" i="31"/>
  <c r="B38" i="31"/>
  <c r="C38" i="31"/>
  <c r="A39" i="31"/>
  <c r="B39" i="31"/>
  <c r="C39" i="31"/>
  <c r="A40" i="31"/>
  <c r="B40" i="31"/>
  <c r="C40" i="31"/>
  <c r="A41" i="31"/>
  <c r="B41" i="31"/>
  <c r="C41" i="31"/>
  <c r="A42" i="31"/>
  <c r="B42" i="31"/>
  <c r="C42" i="31"/>
  <c r="A43" i="31"/>
  <c r="B43" i="31"/>
  <c r="C43" i="31"/>
  <c r="A44" i="31"/>
  <c r="B44" i="31"/>
  <c r="C44" i="31"/>
  <c r="A45" i="31"/>
  <c r="B45" i="31"/>
  <c r="C45" i="31"/>
  <c r="A11" i="30"/>
  <c r="B11" i="30"/>
  <c r="C11" i="30"/>
  <c r="A12" i="30"/>
  <c r="B12" i="30"/>
  <c r="C12" i="30"/>
  <c r="A13" i="30"/>
  <c r="B13" i="30"/>
  <c r="C13" i="30"/>
  <c r="A14" i="30"/>
  <c r="B14" i="30"/>
  <c r="C14" i="30"/>
  <c r="A15" i="30"/>
  <c r="B15" i="30"/>
  <c r="C15" i="30"/>
  <c r="A16" i="30"/>
  <c r="B16" i="30"/>
  <c r="C16" i="30"/>
  <c r="A17" i="30"/>
  <c r="B17" i="30"/>
  <c r="C17" i="30"/>
  <c r="A18" i="30"/>
  <c r="B18" i="30"/>
  <c r="C18" i="30"/>
  <c r="A19" i="30"/>
  <c r="B19" i="30"/>
  <c r="C19" i="30"/>
  <c r="A20" i="30"/>
  <c r="B20" i="30"/>
  <c r="C20" i="30"/>
  <c r="A21" i="30"/>
  <c r="B21" i="30"/>
  <c r="C21" i="30"/>
  <c r="A22" i="30"/>
  <c r="B22" i="30"/>
  <c r="C22" i="30"/>
  <c r="A23" i="30"/>
  <c r="B23" i="30"/>
  <c r="C23" i="30"/>
  <c r="A24" i="30"/>
  <c r="B24" i="30"/>
  <c r="C24" i="30"/>
  <c r="A25" i="30"/>
  <c r="B25" i="30"/>
  <c r="C25" i="30"/>
  <c r="A26" i="30"/>
  <c r="B26" i="30"/>
  <c r="C26" i="30"/>
  <c r="A27" i="30"/>
  <c r="B27" i="30"/>
  <c r="C27" i="30"/>
  <c r="A28" i="30"/>
  <c r="B28" i="30"/>
  <c r="C28" i="30"/>
  <c r="A29" i="30"/>
  <c r="B29" i="30"/>
  <c r="C29" i="30"/>
  <c r="A30" i="30"/>
  <c r="B30" i="30"/>
  <c r="C30" i="30"/>
  <c r="A31" i="30"/>
  <c r="B31" i="30"/>
  <c r="C31" i="30"/>
  <c r="A32" i="30"/>
  <c r="B32" i="30"/>
  <c r="C32" i="30"/>
  <c r="A33" i="30"/>
  <c r="B33" i="30"/>
  <c r="C33" i="30"/>
  <c r="A34" i="30"/>
  <c r="B34" i="30"/>
  <c r="C34" i="30"/>
  <c r="A35" i="30"/>
  <c r="B35" i="30"/>
  <c r="C35" i="30"/>
  <c r="A36" i="30"/>
  <c r="B36" i="30"/>
  <c r="C36" i="30"/>
  <c r="A37" i="30"/>
  <c r="B37" i="30"/>
  <c r="C37" i="30"/>
  <c r="A38" i="30"/>
  <c r="B38" i="30"/>
  <c r="C38" i="30"/>
  <c r="A39" i="30"/>
  <c r="B39" i="30"/>
  <c r="C39" i="30"/>
  <c r="A40" i="30"/>
  <c r="B40" i="30"/>
  <c r="C40" i="30"/>
  <c r="A41" i="30"/>
  <c r="B41" i="30"/>
  <c r="C41" i="30"/>
  <c r="A42" i="30"/>
  <c r="B42" i="30"/>
  <c r="C42" i="30"/>
  <c r="A43" i="30"/>
  <c r="B43" i="30"/>
  <c r="C43" i="30"/>
  <c r="A44" i="30"/>
  <c r="B44" i="30"/>
  <c r="C44" i="30"/>
  <c r="A45" i="30"/>
  <c r="B45" i="30"/>
  <c r="C45" i="30"/>
  <c r="A11" i="29"/>
  <c r="B11" i="29"/>
  <c r="C11" i="29"/>
  <c r="A12" i="29"/>
  <c r="B12" i="29"/>
  <c r="C12" i="29"/>
  <c r="A13" i="29"/>
  <c r="B13" i="29"/>
  <c r="C13" i="29"/>
  <c r="A14" i="29"/>
  <c r="B14" i="29"/>
  <c r="C14" i="29"/>
  <c r="A15" i="29"/>
  <c r="B15" i="29"/>
  <c r="C15" i="29"/>
  <c r="A16" i="29"/>
  <c r="B16" i="29"/>
  <c r="C16" i="29"/>
  <c r="A17" i="29"/>
  <c r="B17" i="29"/>
  <c r="C17" i="29"/>
  <c r="A18" i="29"/>
  <c r="B18" i="29"/>
  <c r="C18" i="29"/>
  <c r="A19" i="29"/>
  <c r="B19" i="29"/>
  <c r="C19" i="29"/>
  <c r="A20" i="29"/>
  <c r="B20" i="29"/>
  <c r="C20" i="29"/>
  <c r="A21" i="29"/>
  <c r="B21" i="29"/>
  <c r="C21" i="29"/>
  <c r="A22" i="29"/>
  <c r="B22" i="29"/>
  <c r="C22" i="29"/>
  <c r="A23" i="29"/>
  <c r="B23" i="29"/>
  <c r="C23" i="29"/>
  <c r="A24" i="29"/>
  <c r="B24" i="29"/>
  <c r="C24" i="29"/>
  <c r="A25" i="29"/>
  <c r="B25" i="29"/>
  <c r="C25" i="29"/>
  <c r="A26" i="29"/>
  <c r="B26" i="29"/>
  <c r="C26" i="29"/>
  <c r="A27" i="29"/>
  <c r="B27" i="29"/>
  <c r="C27" i="29"/>
  <c r="A28" i="29"/>
  <c r="B28" i="29"/>
  <c r="C28" i="29"/>
  <c r="A29" i="29"/>
  <c r="B29" i="29"/>
  <c r="C29" i="29"/>
  <c r="A30" i="29"/>
  <c r="B30" i="29"/>
  <c r="C30" i="29"/>
  <c r="A31" i="29"/>
  <c r="B31" i="29"/>
  <c r="C31" i="29"/>
  <c r="A32" i="29"/>
  <c r="B32" i="29"/>
  <c r="C32" i="29"/>
  <c r="A33" i="29"/>
  <c r="B33" i="29"/>
  <c r="C33" i="29"/>
  <c r="A34" i="29"/>
  <c r="B34" i="29"/>
  <c r="C34" i="29"/>
  <c r="A35" i="29"/>
  <c r="B35" i="29"/>
  <c r="C35" i="29"/>
  <c r="A36" i="29"/>
  <c r="B36" i="29"/>
  <c r="C36" i="29"/>
  <c r="A37" i="29"/>
  <c r="B37" i="29"/>
  <c r="C37" i="29"/>
  <c r="A38" i="29"/>
  <c r="B38" i="29"/>
  <c r="C38" i="29"/>
  <c r="A39" i="29"/>
  <c r="B39" i="29"/>
  <c r="C39" i="29"/>
  <c r="A40" i="29"/>
  <c r="B40" i="29"/>
  <c r="C40" i="29"/>
  <c r="A41" i="29"/>
  <c r="B41" i="29"/>
  <c r="C41" i="29"/>
  <c r="A42" i="29"/>
  <c r="B42" i="29"/>
  <c r="C42" i="29"/>
  <c r="A43" i="29"/>
  <c r="B43" i="29"/>
  <c r="C43" i="29"/>
  <c r="A44" i="29"/>
  <c r="B44" i="29"/>
  <c r="C44" i="29"/>
  <c r="A45" i="29"/>
  <c r="B45" i="29"/>
  <c r="C45" i="29"/>
  <c r="A11" i="28"/>
  <c r="B11" i="28"/>
  <c r="C11" i="28"/>
  <c r="A12" i="28"/>
  <c r="B12" i="28"/>
  <c r="C12" i="28"/>
  <c r="A13" i="28"/>
  <c r="B13" i="28"/>
  <c r="C13" i="28"/>
  <c r="A14" i="28"/>
  <c r="B14" i="28"/>
  <c r="C14" i="28"/>
  <c r="A15" i="28"/>
  <c r="B15" i="28"/>
  <c r="C15" i="28"/>
  <c r="A16" i="28"/>
  <c r="B16" i="28"/>
  <c r="C16" i="28"/>
  <c r="A17" i="28"/>
  <c r="B17" i="28"/>
  <c r="C17" i="28"/>
  <c r="A18" i="28"/>
  <c r="B18" i="28"/>
  <c r="C18" i="28"/>
  <c r="A19" i="28"/>
  <c r="B19" i="28"/>
  <c r="C19" i="28"/>
  <c r="A20" i="28"/>
  <c r="B20" i="28"/>
  <c r="C20" i="28"/>
  <c r="A21" i="28"/>
  <c r="B21" i="28"/>
  <c r="C21" i="28"/>
  <c r="A22" i="28"/>
  <c r="B22" i="28"/>
  <c r="C22" i="28"/>
  <c r="A23" i="28"/>
  <c r="B23" i="28"/>
  <c r="C23" i="28"/>
  <c r="A24" i="28"/>
  <c r="B24" i="28"/>
  <c r="C24" i="28"/>
  <c r="A25" i="28"/>
  <c r="B25" i="28"/>
  <c r="C25" i="28"/>
  <c r="A26" i="28"/>
  <c r="B26" i="28"/>
  <c r="C26" i="28"/>
  <c r="A27" i="28"/>
  <c r="B27" i="28"/>
  <c r="C27" i="28"/>
  <c r="A28" i="28"/>
  <c r="B28" i="28"/>
  <c r="C28" i="28"/>
  <c r="A29" i="28"/>
  <c r="B29" i="28"/>
  <c r="C29" i="28"/>
  <c r="A30" i="28"/>
  <c r="B30" i="28"/>
  <c r="C30" i="28"/>
  <c r="A31" i="28"/>
  <c r="B31" i="28"/>
  <c r="C31" i="28"/>
  <c r="A32" i="28"/>
  <c r="B32" i="28"/>
  <c r="C32" i="28"/>
  <c r="A33" i="28"/>
  <c r="B33" i="28"/>
  <c r="C33" i="28"/>
  <c r="A34" i="28"/>
  <c r="B34" i="28"/>
  <c r="C34" i="28"/>
  <c r="A35" i="28"/>
  <c r="B35" i="28"/>
  <c r="C35" i="28"/>
  <c r="A36" i="28"/>
  <c r="B36" i="28"/>
  <c r="C36" i="28"/>
  <c r="A37" i="28"/>
  <c r="B37" i="28"/>
  <c r="C37" i="28"/>
  <c r="A38" i="28"/>
  <c r="B38" i="28"/>
  <c r="C38" i="28"/>
  <c r="A39" i="28"/>
  <c r="B39" i="28"/>
  <c r="C39" i="28"/>
  <c r="A40" i="28"/>
  <c r="B40" i="28"/>
  <c r="C40" i="28"/>
  <c r="A41" i="28"/>
  <c r="B41" i="28"/>
  <c r="C41" i="28"/>
  <c r="A42" i="28"/>
  <c r="B42" i="28"/>
  <c r="C42" i="28"/>
  <c r="A43" i="28"/>
  <c r="B43" i="28"/>
  <c r="C43" i="28"/>
  <c r="A44" i="28"/>
  <c r="B44" i="28"/>
  <c r="C44" i="28"/>
  <c r="A45" i="28"/>
  <c r="B45" i="28"/>
  <c r="C45" i="28"/>
  <c r="A11" i="27"/>
  <c r="B11" i="27"/>
  <c r="C11" i="27"/>
  <c r="A12" i="27"/>
  <c r="B12" i="27"/>
  <c r="C12" i="27"/>
  <c r="A13" i="27"/>
  <c r="B13" i="27"/>
  <c r="C13" i="27"/>
  <c r="A14" i="27"/>
  <c r="B14" i="27"/>
  <c r="C14" i="27"/>
  <c r="A15" i="27"/>
  <c r="B15" i="27"/>
  <c r="C15" i="27"/>
  <c r="A16" i="27"/>
  <c r="B16" i="27"/>
  <c r="C16" i="27"/>
  <c r="A17" i="27"/>
  <c r="B17" i="27"/>
  <c r="C17" i="27"/>
  <c r="A18" i="27"/>
  <c r="B18" i="27"/>
  <c r="C18" i="27"/>
  <c r="A19" i="27"/>
  <c r="B19" i="27"/>
  <c r="C19" i="27"/>
  <c r="A20" i="27"/>
  <c r="B20" i="27"/>
  <c r="C20" i="27"/>
  <c r="A21" i="27"/>
  <c r="B21" i="27"/>
  <c r="C21" i="27"/>
  <c r="A22" i="27"/>
  <c r="B22" i="27"/>
  <c r="C22" i="27"/>
  <c r="A23" i="27"/>
  <c r="B23" i="27"/>
  <c r="C23" i="27"/>
  <c r="A24" i="27"/>
  <c r="B24" i="27"/>
  <c r="C24" i="27"/>
  <c r="A25" i="27"/>
  <c r="B25" i="27"/>
  <c r="C25" i="27"/>
  <c r="A26" i="27"/>
  <c r="B26" i="27"/>
  <c r="C26" i="27"/>
  <c r="A27" i="27"/>
  <c r="B27" i="27"/>
  <c r="C27" i="27"/>
  <c r="A28" i="27"/>
  <c r="B28" i="27"/>
  <c r="C28" i="27"/>
  <c r="A29" i="27"/>
  <c r="B29" i="27"/>
  <c r="C29" i="27"/>
  <c r="A30" i="27"/>
  <c r="B30" i="27"/>
  <c r="C30" i="27"/>
  <c r="A31" i="27"/>
  <c r="B31" i="27"/>
  <c r="C31" i="27"/>
  <c r="A32" i="27"/>
  <c r="B32" i="27"/>
  <c r="C32" i="27"/>
  <c r="A33" i="27"/>
  <c r="B33" i="27"/>
  <c r="C33" i="27"/>
  <c r="A34" i="27"/>
  <c r="B34" i="27"/>
  <c r="C34" i="27"/>
  <c r="A35" i="27"/>
  <c r="B35" i="27"/>
  <c r="C35" i="27"/>
  <c r="A36" i="27"/>
  <c r="B36" i="27"/>
  <c r="C36" i="27"/>
  <c r="A37" i="27"/>
  <c r="B37" i="27"/>
  <c r="C37" i="27"/>
  <c r="A38" i="27"/>
  <c r="B38" i="27"/>
  <c r="C38" i="27"/>
  <c r="A39" i="27"/>
  <c r="B39" i="27"/>
  <c r="C39" i="27"/>
  <c r="A40" i="27"/>
  <c r="B40" i="27"/>
  <c r="C40" i="27"/>
  <c r="A41" i="27"/>
  <c r="B41" i="27"/>
  <c r="C41" i="27"/>
  <c r="A42" i="27"/>
  <c r="B42" i="27"/>
  <c r="C42" i="27"/>
  <c r="A43" i="27"/>
  <c r="B43" i="27"/>
  <c r="C43" i="27"/>
  <c r="A44" i="27"/>
  <c r="B44" i="27"/>
  <c r="C44" i="27"/>
  <c r="A45" i="27"/>
  <c r="B45" i="27"/>
  <c r="C45" i="27"/>
  <c r="A11" i="26"/>
  <c r="B11" i="26"/>
  <c r="C11" i="26"/>
  <c r="A12" i="26"/>
  <c r="B12" i="26"/>
  <c r="C12" i="26"/>
  <c r="A13" i="26"/>
  <c r="B13" i="26"/>
  <c r="C13" i="26"/>
  <c r="A14" i="26"/>
  <c r="B14" i="26"/>
  <c r="C14" i="26"/>
  <c r="A15" i="26"/>
  <c r="B15" i="26"/>
  <c r="C15" i="26"/>
  <c r="A16" i="26"/>
  <c r="B16" i="26"/>
  <c r="C16" i="26"/>
  <c r="A17" i="26"/>
  <c r="B17" i="26"/>
  <c r="C17" i="26"/>
  <c r="A18" i="26"/>
  <c r="B18" i="26"/>
  <c r="C18" i="26"/>
  <c r="A19" i="26"/>
  <c r="B19" i="26"/>
  <c r="C19" i="26"/>
  <c r="A20" i="26"/>
  <c r="B20" i="26"/>
  <c r="C20" i="26"/>
  <c r="A21" i="26"/>
  <c r="B21" i="26"/>
  <c r="C21" i="26"/>
  <c r="A22" i="26"/>
  <c r="B22" i="26"/>
  <c r="C22" i="26"/>
  <c r="A23" i="26"/>
  <c r="B23" i="26"/>
  <c r="C23" i="26"/>
  <c r="A24" i="26"/>
  <c r="B24" i="26"/>
  <c r="C24" i="26"/>
  <c r="A25" i="26"/>
  <c r="B25" i="26"/>
  <c r="C25" i="26"/>
  <c r="A26" i="26"/>
  <c r="B26" i="26"/>
  <c r="C26" i="26"/>
  <c r="A27" i="26"/>
  <c r="B27" i="26"/>
  <c r="C27" i="26"/>
  <c r="A28" i="26"/>
  <c r="B28" i="26"/>
  <c r="C28" i="26"/>
  <c r="A29" i="26"/>
  <c r="B29" i="26"/>
  <c r="C29" i="26"/>
  <c r="A30" i="26"/>
  <c r="B30" i="26"/>
  <c r="C30" i="26"/>
  <c r="A31" i="26"/>
  <c r="B31" i="26"/>
  <c r="C31" i="26"/>
  <c r="A32" i="26"/>
  <c r="B32" i="26"/>
  <c r="C32" i="26"/>
  <c r="A33" i="26"/>
  <c r="B33" i="26"/>
  <c r="C33" i="26"/>
  <c r="A34" i="26"/>
  <c r="B34" i="26"/>
  <c r="C34" i="26"/>
  <c r="A35" i="26"/>
  <c r="B35" i="26"/>
  <c r="C35" i="26"/>
  <c r="A36" i="26"/>
  <c r="B36" i="26"/>
  <c r="C36" i="26"/>
  <c r="A37" i="26"/>
  <c r="B37" i="26"/>
  <c r="C37" i="26"/>
  <c r="A38" i="26"/>
  <c r="B38" i="26"/>
  <c r="C38" i="26"/>
  <c r="A39" i="26"/>
  <c r="B39" i="26"/>
  <c r="C39" i="26"/>
  <c r="A40" i="26"/>
  <c r="B40" i="26"/>
  <c r="C40" i="26"/>
  <c r="A41" i="26"/>
  <c r="B41" i="26"/>
  <c r="C41" i="26"/>
  <c r="A42" i="26"/>
  <c r="B42" i="26"/>
  <c r="C42" i="26"/>
  <c r="A43" i="26"/>
  <c r="B43" i="26"/>
  <c r="C43" i="26"/>
  <c r="A44" i="26"/>
  <c r="B44" i="26"/>
  <c r="C44" i="26"/>
  <c r="A45" i="26"/>
  <c r="B45" i="26"/>
  <c r="C45" i="26"/>
  <c r="A11" i="25"/>
  <c r="B11" i="25"/>
  <c r="C11" i="25"/>
  <c r="A12" i="25"/>
  <c r="B12" i="25"/>
  <c r="C12" i="25"/>
  <c r="A13" i="25"/>
  <c r="B13" i="25"/>
  <c r="C13" i="25"/>
  <c r="A14" i="25"/>
  <c r="B14" i="25"/>
  <c r="C14" i="25"/>
  <c r="A15" i="25"/>
  <c r="B15" i="25"/>
  <c r="C15" i="25"/>
  <c r="A16" i="25"/>
  <c r="B16" i="25"/>
  <c r="C16" i="25"/>
  <c r="A17" i="25"/>
  <c r="B17" i="25"/>
  <c r="C17" i="25"/>
  <c r="A18" i="25"/>
  <c r="B18" i="25"/>
  <c r="C18" i="25"/>
  <c r="A19" i="25"/>
  <c r="B19" i="25"/>
  <c r="C19" i="25"/>
  <c r="A20" i="25"/>
  <c r="B20" i="25"/>
  <c r="C20" i="25"/>
  <c r="A21" i="25"/>
  <c r="B21" i="25"/>
  <c r="C21" i="25"/>
  <c r="A22" i="25"/>
  <c r="B22" i="25"/>
  <c r="C22" i="25"/>
  <c r="A23" i="25"/>
  <c r="B23" i="25"/>
  <c r="C23" i="25"/>
  <c r="A24" i="25"/>
  <c r="B24" i="25"/>
  <c r="C24" i="25"/>
  <c r="A25" i="25"/>
  <c r="B25" i="25"/>
  <c r="C25" i="25"/>
  <c r="A26" i="25"/>
  <c r="B26" i="25"/>
  <c r="C26" i="25"/>
  <c r="A27" i="25"/>
  <c r="B27" i="25"/>
  <c r="C27" i="25"/>
  <c r="A28" i="25"/>
  <c r="B28" i="25"/>
  <c r="C28" i="25"/>
  <c r="A29" i="25"/>
  <c r="B29" i="25"/>
  <c r="C29" i="25"/>
  <c r="A30" i="25"/>
  <c r="B30" i="25"/>
  <c r="C30" i="25"/>
  <c r="A31" i="25"/>
  <c r="B31" i="25"/>
  <c r="C31" i="25"/>
  <c r="A32" i="25"/>
  <c r="B32" i="25"/>
  <c r="C32" i="25"/>
  <c r="A33" i="25"/>
  <c r="B33" i="25"/>
  <c r="C33" i="25"/>
  <c r="A34" i="25"/>
  <c r="B34" i="25"/>
  <c r="C34" i="25"/>
  <c r="A35" i="25"/>
  <c r="B35" i="25"/>
  <c r="C35" i="25"/>
  <c r="A36" i="25"/>
  <c r="B36" i="25"/>
  <c r="C36" i="25"/>
  <c r="A37" i="25"/>
  <c r="B37" i="25"/>
  <c r="C37" i="25"/>
  <c r="A38" i="25"/>
  <c r="B38" i="25"/>
  <c r="C38" i="25"/>
  <c r="A39" i="25"/>
  <c r="B39" i="25"/>
  <c r="C39" i="25"/>
  <c r="A40" i="25"/>
  <c r="B40" i="25"/>
  <c r="C40" i="25"/>
  <c r="A41" i="25"/>
  <c r="B41" i="25"/>
  <c r="C41" i="25"/>
  <c r="A42" i="25"/>
  <c r="B42" i="25"/>
  <c r="C42" i="25"/>
  <c r="A43" i="25"/>
  <c r="B43" i="25"/>
  <c r="C43" i="25"/>
  <c r="A44" i="25"/>
  <c r="B44" i="25"/>
  <c r="C44" i="25"/>
  <c r="A45" i="25"/>
  <c r="B45" i="25"/>
  <c r="C45" i="25"/>
  <c r="A11" i="24"/>
  <c r="B11" i="24"/>
  <c r="C11" i="24"/>
  <c r="A12" i="24"/>
  <c r="B12" i="24"/>
  <c r="C12" i="24"/>
  <c r="A13" i="24"/>
  <c r="B13" i="24"/>
  <c r="C13" i="24"/>
  <c r="A14" i="24"/>
  <c r="B14" i="24"/>
  <c r="C14" i="24"/>
  <c r="A15" i="24"/>
  <c r="B15" i="24"/>
  <c r="C15" i="24"/>
  <c r="A16" i="24"/>
  <c r="B16" i="24"/>
  <c r="C16" i="24"/>
  <c r="A17" i="24"/>
  <c r="B17" i="24"/>
  <c r="C17" i="24"/>
  <c r="A18" i="24"/>
  <c r="B18" i="24"/>
  <c r="C18" i="24"/>
  <c r="A19" i="24"/>
  <c r="B19" i="24"/>
  <c r="C19" i="24"/>
  <c r="A20" i="24"/>
  <c r="B20" i="24"/>
  <c r="C20" i="24"/>
  <c r="A21" i="24"/>
  <c r="B21" i="24"/>
  <c r="C21" i="24"/>
  <c r="A22" i="24"/>
  <c r="B22" i="24"/>
  <c r="C22" i="24"/>
  <c r="A23" i="24"/>
  <c r="B23" i="24"/>
  <c r="C23" i="24"/>
  <c r="A24" i="24"/>
  <c r="B24" i="24"/>
  <c r="C24" i="24"/>
  <c r="A25" i="24"/>
  <c r="B25" i="24"/>
  <c r="C25" i="24"/>
  <c r="A26" i="24"/>
  <c r="B26" i="24"/>
  <c r="C26" i="24"/>
  <c r="A27" i="24"/>
  <c r="B27" i="24"/>
  <c r="C27" i="24"/>
  <c r="A28" i="24"/>
  <c r="B28" i="24"/>
  <c r="C28" i="24"/>
  <c r="A29" i="24"/>
  <c r="B29" i="24"/>
  <c r="C29" i="24"/>
  <c r="A30" i="24"/>
  <c r="B30" i="24"/>
  <c r="C30" i="24"/>
  <c r="A31" i="24"/>
  <c r="B31" i="24"/>
  <c r="C31" i="24"/>
  <c r="A32" i="24"/>
  <c r="B32" i="24"/>
  <c r="C32" i="24"/>
  <c r="A33" i="24"/>
  <c r="B33" i="24"/>
  <c r="C33" i="24"/>
  <c r="A34" i="24"/>
  <c r="B34" i="24"/>
  <c r="C34" i="24"/>
  <c r="A35" i="24"/>
  <c r="B35" i="24"/>
  <c r="C35" i="24"/>
  <c r="A36" i="24"/>
  <c r="B36" i="24"/>
  <c r="C36" i="24"/>
  <c r="A37" i="24"/>
  <c r="B37" i="24"/>
  <c r="C37" i="24"/>
  <c r="A38" i="24"/>
  <c r="B38" i="24"/>
  <c r="C38" i="24"/>
  <c r="A39" i="24"/>
  <c r="B39" i="24"/>
  <c r="C39" i="24"/>
  <c r="A40" i="24"/>
  <c r="B40" i="24"/>
  <c r="C40" i="24"/>
  <c r="A41" i="24"/>
  <c r="B41" i="24"/>
  <c r="C41" i="24"/>
  <c r="A42" i="24"/>
  <c r="B42" i="24"/>
  <c r="C42" i="24"/>
  <c r="A43" i="24"/>
  <c r="B43" i="24"/>
  <c r="C43" i="24"/>
  <c r="A44" i="24"/>
  <c r="B44" i="24"/>
  <c r="C44" i="24"/>
  <c r="A45" i="24"/>
  <c r="B45" i="24"/>
  <c r="C45" i="24"/>
  <c r="A11" i="23"/>
  <c r="B11" i="23"/>
  <c r="C11" i="23"/>
  <c r="A12" i="23"/>
  <c r="B12" i="23"/>
  <c r="C12" i="23"/>
  <c r="A13" i="23"/>
  <c r="B13" i="23"/>
  <c r="C13" i="23"/>
  <c r="A14" i="23"/>
  <c r="B14" i="23"/>
  <c r="C14" i="23"/>
  <c r="A15" i="23"/>
  <c r="B15" i="23"/>
  <c r="C15" i="23"/>
  <c r="A16" i="23"/>
  <c r="B16" i="23"/>
  <c r="C16" i="23"/>
  <c r="A17" i="23"/>
  <c r="B17" i="23"/>
  <c r="C17" i="23"/>
  <c r="A18" i="23"/>
  <c r="B18" i="23"/>
  <c r="C18" i="23"/>
  <c r="A19" i="23"/>
  <c r="B19" i="23"/>
  <c r="C19" i="23"/>
  <c r="A20" i="23"/>
  <c r="B20" i="23"/>
  <c r="C20" i="23"/>
  <c r="A21" i="23"/>
  <c r="B21" i="23"/>
  <c r="C21" i="23"/>
  <c r="A22" i="23"/>
  <c r="B22" i="23"/>
  <c r="C22" i="23"/>
  <c r="A23" i="23"/>
  <c r="B23" i="23"/>
  <c r="C23" i="23"/>
  <c r="A24" i="23"/>
  <c r="B24" i="23"/>
  <c r="C24" i="23"/>
  <c r="A25" i="23"/>
  <c r="B25" i="23"/>
  <c r="C25" i="23"/>
  <c r="A26" i="23"/>
  <c r="B26" i="23"/>
  <c r="C26" i="23"/>
  <c r="A27" i="23"/>
  <c r="B27" i="23"/>
  <c r="C27" i="23"/>
  <c r="A28" i="23"/>
  <c r="B28" i="23"/>
  <c r="C28" i="23"/>
  <c r="A29" i="23"/>
  <c r="B29" i="23"/>
  <c r="C29" i="23"/>
  <c r="A30" i="23"/>
  <c r="B30" i="23"/>
  <c r="C30" i="23"/>
  <c r="A31" i="23"/>
  <c r="B31" i="23"/>
  <c r="C31" i="23"/>
  <c r="A32" i="23"/>
  <c r="B32" i="23"/>
  <c r="C32" i="23"/>
  <c r="A33" i="23"/>
  <c r="B33" i="23"/>
  <c r="C33" i="23"/>
  <c r="A34" i="23"/>
  <c r="B34" i="23"/>
  <c r="C34" i="23"/>
  <c r="A35" i="23"/>
  <c r="B35" i="23"/>
  <c r="C35" i="23"/>
  <c r="A36" i="23"/>
  <c r="B36" i="23"/>
  <c r="C36" i="23"/>
  <c r="A37" i="23"/>
  <c r="B37" i="23"/>
  <c r="C37" i="23"/>
  <c r="A38" i="23"/>
  <c r="B38" i="23"/>
  <c r="C38" i="23"/>
  <c r="A39" i="23"/>
  <c r="B39" i="23"/>
  <c r="C39" i="23"/>
  <c r="A40" i="23"/>
  <c r="B40" i="23"/>
  <c r="C40" i="23"/>
  <c r="A41" i="23"/>
  <c r="B41" i="23"/>
  <c r="C41" i="23"/>
  <c r="A42" i="23"/>
  <c r="B42" i="23"/>
  <c r="C42" i="23"/>
  <c r="A43" i="23"/>
  <c r="B43" i="23"/>
  <c r="C43" i="23"/>
  <c r="A44" i="23"/>
  <c r="B44" i="23"/>
  <c r="C44" i="23"/>
  <c r="A45" i="23"/>
  <c r="B45" i="23"/>
  <c r="C45" i="23"/>
  <c r="A11" i="22"/>
  <c r="B11" i="22"/>
  <c r="C11" i="22"/>
  <c r="A12" i="22"/>
  <c r="B12" i="22"/>
  <c r="C12" i="22"/>
  <c r="A13" i="22"/>
  <c r="B13" i="22"/>
  <c r="C13" i="22"/>
  <c r="A14" i="22"/>
  <c r="B14" i="22"/>
  <c r="C14" i="22"/>
  <c r="A15" i="22"/>
  <c r="B15" i="22"/>
  <c r="C15" i="22"/>
  <c r="A16" i="22"/>
  <c r="B16" i="22"/>
  <c r="C16" i="22"/>
  <c r="A17" i="22"/>
  <c r="B17" i="22"/>
  <c r="C17" i="22"/>
  <c r="A18" i="22"/>
  <c r="B18" i="22"/>
  <c r="C18" i="22"/>
  <c r="A19" i="22"/>
  <c r="B19" i="22"/>
  <c r="C19" i="22"/>
  <c r="A20" i="22"/>
  <c r="B20" i="22"/>
  <c r="C20" i="22"/>
  <c r="A21" i="22"/>
  <c r="B21" i="22"/>
  <c r="C21" i="22"/>
  <c r="A22" i="22"/>
  <c r="B22" i="22"/>
  <c r="C22" i="22"/>
  <c r="A23" i="22"/>
  <c r="B23" i="22"/>
  <c r="C23" i="22"/>
  <c r="A24" i="22"/>
  <c r="B24" i="22"/>
  <c r="C24" i="22"/>
  <c r="A25" i="22"/>
  <c r="B25" i="22"/>
  <c r="C25" i="22"/>
  <c r="A26" i="22"/>
  <c r="B26" i="22"/>
  <c r="C26" i="22"/>
  <c r="A27" i="22"/>
  <c r="B27" i="22"/>
  <c r="C27" i="22"/>
  <c r="A28" i="22"/>
  <c r="B28" i="22"/>
  <c r="C28" i="22"/>
  <c r="A29" i="22"/>
  <c r="B29" i="22"/>
  <c r="C29" i="22"/>
  <c r="A30" i="22"/>
  <c r="B30" i="22"/>
  <c r="C30" i="22"/>
  <c r="A31" i="22"/>
  <c r="B31" i="22"/>
  <c r="C31" i="22"/>
  <c r="A32" i="22"/>
  <c r="B32" i="22"/>
  <c r="C32" i="22"/>
  <c r="A33" i="22"/>
  <c r="B33" i="22"/>
  <c r="C33" i="22"/>
  <c r="A34" i="22"/>
  <c r="B34" i="22"/>
  <c r="C34" i="22"/>
  <c r="A35" i="22"/>
  <c r="B35" i="22"/>
  <c r="C35" i="22"/>
  <c r="A36" i="22"/>
  <c r="B36" i="22"/>
  <c r="C36" i="22"/>
  <c r="A37" i="22"/>
  <c r="B37" i="22"/>
  <c r="C37" i="22"/>
  <c r="A38" i="22"/>
  <c r="B38" i="22"/>
  <c r="C38" i="22"/>
  <c r="A39" i="22"/>
  <c r="B39" i="22"/>
  <c r="C39" i="22"/>
  <c r="A40" i="22"/>
  <c r="B40" i="22"/>
  <c r="C40" i="22"/>
  <c r="A41" i="22"/>
  <c r="B41" i="22"/>
  <c r="C41" i="22"/>
  <c r="A42" i="22"/>
  <c r="B42" i="22"/>
  <c r="C42" i="22"/>
  <c r="A43" i="22"/>
  <c r="B43" i="22"/>
  <c r="C43" i="22"/>
  <c r="A44" i="22"/>
  <c r="B44" i="22"/>
  <c r="C44" i="22"/>
  <c r="A45" i="22"/>
  <c r="B45" i="22"/>
  <c r="C45" i="22"/>
  <c r="A11" i="20"/>
  <c r="B11" i="20"/>
  <c r="C11" i="20"/>
  <c r="A12" i="20"/>
  <c r="B12" i="20"/>
  <c r="C12" i="20"/>
  <c r="A13" i="20"/>
  <c r="B13" i="20"/>
  <c r="C13" i="20"/>
  <c r="A14" i="20"/>
  <c r="B14" i="20"/>
  <c r="C14" i="20"/>
  <c r="A15" i="20"/>
  <c r="B15" i="20"/>
  <c r="C15" i="20"/>
  <c r="A16" i="20"/>
  <c r="B16" i="20"/>
  <c r="C16" i="20"/>
  <c r="A17" i="20"/>
  <c r="B17" i="20"/>
  <c r="C17" i="20"/>
  <c r="A18" i="20"/>
  <c r="B18" i="20"/>
  <c r="C18" i="20"/>
  <c r="A19" i="20"/>
  <c r="B19" i="20"/>
  <c r="C19" i="20"/>
  <c r="A20" i="20"/>
  <c r="B20" i="20"/>
  <c r="C20" i="20"/>
  <c r="A21" i="20"/>
  <c r="B21" i="20"/>
  <c r="C21" i="20"/>
  <c r="A22" i="20"/>
  <c r="B22" i="20"/>
  <c r="C22" i="20"/>
  <c r="A23" i="20"/>
  <c r="B23" i="20"/>
  <c r="C23" i="20"/>
  <c r="A24" i="20"/>
  <c r="B24" i="20"/>
  <c r="C24" i="20"/>
  <c r="A25" i="20"/>
  <c r="B25" i="20"/>
  <c r="C25" i="20"/>
  <c r="A26" i="20"/>
  <c r="B26" i="20"/>
  <c r="C26" i="20"/>
  <c r="A27" i="20"/>
  <c r="B27" i="20"/>
  <c r="C27" i="20"/>
  <c r="A28" i="20"/>
  <c r="B28" i="20"/>
  <c r="C28" i="20"/>
  <c r="A29" i="20"/>
  <c r="B29" i="20"/>
  <c r="C29" i="20"/>
  <c r="A30" i="20"/>
  <c r="B30" i="20"/>
  <c r="C30" i="20"/>
  <c r="A31" i="20"/>
  <c r="B31" i="20"/>
  <c r="C31" i="20"/>
  <c r="A32" i="20"/>
  <c r="B32" i="20"/>
  <c r="C32" i="20"/>
  <c r="A33" i="20"/>
  <c r="B33" i="20"/>
  <c r="C33" i="20"/>
  <c r="A34" i="20"/>
  <c r="B34" i="20"/>
  <c r="C34" i="20"/>
  <c r="A35" i="20"/>
  <c r="B35" i="20"/>
  <c r="C35" i="20"/>
  <c r="A36" i="20"/>
  <c r="B36" i="20"/>
  <c r="C36" i="20"/>
  <c r="A37" i="20"/>
  <c r="B37" i="20"/>
  <c r="C37" i="20"/>
  <c r="A38" i="20"/>
  <c r="B38" i="20"/>
  <c r="C38" i="20"/>
  <c r="A39" i="20"/>
  <c r="B39" i="20"/>
  <c r="C39" i="20"/>
  <c r="A40" i="20"/>
  <c r="B40" i="20"/>
  <c r="C40" i="20"/>
  <c r="A41" i="20"/>
  <c r="B41" i="20"/>
  <c r="C41" i="20"/>
  <c r="A42" i="20"/>
  <c r="B42" i="20"/>
  <c r="C42" i="20"/>
  <c r="A43" i="20"/>
  <c r="B43" i="20"/>
  <c r="C43" i="20"/>
  <c r="A44" i="20"/>
  <c r="B44" i="20"/>
  <c r="C44" i="20"/>
  <c r="A45" i="20"/>
  <c r="B45" i="20"/>
  <c r="C45" i="20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10" i="4"/>
  <c r="B10" i="4"/>
  <c r="C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A15" i="4"/>
  <c r="B15" i="4"/>
  <c r="C15" i="4"/>
  <c r="D15" i="4"/>
  <c r="A16" i="4"/>
  <c r="B16" i="4"/>
  <c r="C16" i="4"/>
  <c r="D16" i="4"/>
  <c r="A17" i="4"/>
  <c r="B17" i="4"/>
  <c r="C17" i="4"/>
  <c r="D17" i="4"/>
  <c r="A18" i="4"/>
  <c r="B18" i="4"/>
  <c r="C18" i="4"/>
  <c r="D18" i="4"/>
  <c r="A19" i="4"/>
  <c r="B19" i="4"/>
  <c r="C19" i="4"/>
  <c r="D19" i="4"/>
  <c r="A20" i="4"/>
  <c r="B20" i="4"/>
  <c r="C20" i="4"/>
  <c r="D20" i="4"/>
  <c r="A21" i="4"/>
  <c r="B21" i="4"/>
  <c r="C21" i="4"/>
  <c r="D21" i="4"/>
  <c r="A22" i="4"/>
  <c r="B22" i="4"/>
  <c r="C22" i="4"/>
  <c r="D22" i="4"/>
  <c r="A23" i="4"/>
  <c r="B23" i="4"/>
  <c r="C23" i="4"/>
  <c r="D23" i="4"/>
  <c r="A24" i="4"/>
  <c r="B24" i="4"/>
  <c r="C24" i="4"/>
  <c r="D24" i="4"/>
  <c r="A25" i="4"/>
  <c r="B25" i="4"/>
  <c r="C25" i="4"/>
  <c r="D25" i="4"/>
  <c r="A26" i="4"/>
  <c r="B26" i="4"/>
  <c r="C26" i="4"/>
  <c r="D26" i="4"/>
  <c r="A27" i="4"/>
  <c r="B27" i="4"/>
  <c r="C27" i="4"/>
  <c r="D27" i="4"/>
  <c r="A28" i="4"/>
  <c r="B28" i="4"/>
  <c r="C28" i="4"/>
  <c r="D28" i="4"/>
  <c r="A29" i="4"/>
  <c r="B29" i="4"/>
  <c r="C29" i="4"/>
  <c r="D29" i="4"/>
  <c r="A30" i="4"/>
  <c r="B30" i="4"/>
  <c r="C30" i="4"/>
  <c r="D30" i="4"/>
  <c r="A31" i="4"/>
  <c r="B31" i="4"/>
  <c r="C31" i="4"/>
  <c r="D31" i="4"/>
  <c r="A32" i="4"/>
  <c r="B32" i="4"/>
  <c r="C32" i="4"/>
  <c r="D32" i="4"/>
  <c r="A33" i="4"/>
  <c r="B33" i="4"/>
  <c r="C33" i="4"/>
  <c r="D33" i="4"/>
  <c r="A34" i="4"/>
  <c r="B34" i="4"/>
  <c r="C34" i="4"/>
  <c r="D34" i="4"/>
  <c r="A35" i="4"/>
  <c r="B35" i="4"/>
  <c r="C35" i="4"/>
  <c r="D35" i="4"/>
  <c r="A36" i="4"/>
  <c r="B36" i="4"/>
  <c r="C36" i="4"/>
  <c r="D36" i="4"/>
  <c r="A37" i="4"/>
  <c r="B37" i="4"/>
  <c r="C37" i="4"/>
  <c r="D37" i="4"/>
  <c r="A38" i="4"/>
  <c r="B38" i="4"/>
  <c r="C38" i="4"/>
  <c r="D38" i="4"/>
  <c r="A39" i="4"/>
  <c r="B39" i="4"/>
  <c r="C39" i="4"/>
  <c r="D39" i="4"/>
  <c r="A40" i="4"/>
  <c r="B40" i="4"/>
  <c r="C40" i="4"/>
  <c r="D40" i="4"/>
  <c r="A41" i="4"/>
  <c r="B41" i="4"/>
  <c r="C41" i="4"/>
  <c r="D41" i="4"/>
  <c r="A42" i="4"/>
  <c r="B42" i="4"/>
  <c r="C42" i="4"/>
  <c r="D42" i="4"/>
  <c r="A43" i="4"/>
  <c r="B43" i="4"/>
  <c r="C43" i="4"/>
  <c r="D43" i="4"/>
  <c r="A44" i="4"/>
  <c r="B44" i="4"/>
  <c r="C44" i="4"/>
  <c r="D44" i="4"/>
  <c r="J44" i="4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J37" i="4" l="1"/>
  <c r="J28" i="4"/>
  <c r="J33" i="4"/>
  <c r="J32" i="4"/>
  <c r="J21" i="4"/>
  <c r="J13" i="4"/>
  <c r="J42" i="4"/>
  <c r="J38" i="4"/>
  <c r="J34" i="4"/>
  <c r="J30" i="4"/>
  <c r="J26" i="4"/>
  <c r="J22" i="4"/>
  <c r="J18" i="4"/>
  <c r="J14" i="4"/>
  <c r="J36" i="4"/>
  <c r="J35" i="4"/>
  <c r="J40" i="4"/>
  <c r="J19" i="4"/>
  <c r="J41" i="4"/>
  <c r="J29" i="4"/>
  <c r="J25" i="4"/>
  <c r="J17" i="4"/>
  <c r="J43" i="4"/>
  <c r="J39" i="4"/>
  <c r="J31" i="4"/>
  <c r="J27" i="4"/>
  <c r="J23" i="4"/>
  <c r="J15" i="4"/>
  <c r="J11" i="4"/>
  <c r="J24" i="4"/>
  <c r="J20" i="4"/>
  <c r="J16" i="4"/>
  <c r="J12" i="4"/>
  <c r="E58" i="28"/>
  <c r="F58" i="28"/>
  <c r="G58" i="28"/>
  <c r="H58" i="28"/>
  <c r="I58" i="28"/>
  <c r="J58" i="28"/>
  <c r="K58" i="28"/>
  <c r="L58" i="28"/>
  <c r="M58" i="28"/>
  <c r="N58" i="28"/>
  <c r="O58" i="28"/>
  <c r="P58" i="28"/>
  <c r="Q58" i="28"/>
  <c r="R58" i="28"/>
  <c r="S58" i="28"/>
  <c r="T58" i="28"/>
  <c r="U58" i="28"/>
  <c r="V58" i="28"/>
  <c r="W58" i="28"/>
  <c r="X58" i="28"/>
  <c r="Y58" i="28"/>
  <c r="Z58" i="28"/>
  <c r="AA58" i="28"/>
  <c r="AB58" i="28"/>
  <c r="AC58" i="28"/>
  <c r="AD58" i="28"/>
  <c r="AE58" i="28"/>
  <c r="AF58" i="28"/>
  <c r="AG58" i="28"/>
  <c r="AH58" i="28"/>
  <c r="E57" i="28"/>
  <c r="F57" i="28"/>
  <c r="G57" i="28"/>
  <c r="H57" i="28"/>
  <c r="I57" i="28"/>
  <c r="J57" i="28"/>
  <c r="K57" i="28"/>
  <c r="L57" i="28"/>
  <c r="M57" i="28"/>
  <c r="N57" i="28"/>
  <c r="O57" i="28"/>
  <c r="P57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AC57" i="28"/>
  <c r="AD57" i="28"/>
  <c r="AE57" i="28"/>
  <c r="AF57" i="28"/>
  <c r="AG57" i="28"/>
  <c r="AH57" i="28"/>
  <c r="E56" i="28"/>
  <c r="F56" i="28"/>
  <c r="G56" i="28"/>
  <c r="H56" i="28"/>
  <c r="I56" i="28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AC56" i="28"/>
  <c r="AD56" i="28"/>
  <c r="AE56" i="28"/>
  <c r="AF56" i="28"/>
  <c r="AG56" i="28"/>
  <c r="AH56" i="28"/>
  <c r="D58" i="28"/>
  <c r="D57" i="28"/>
  <c r="D56" i="28"/>
  <c r="E58" i="27"/>
  <c r="F58" i="27"/>
  <c r="G58" i="27"/>
  <c r="H58" i="27"/>
  <c r="I58" i="27"/>
  <c r="J58" i="27"/>
  <c r="K58" i="27"/>
  <c r="L58" i="27"/>
  <c r="M58" i="27"/>
  <c r="N58" i="27"/>
  <c r="O58" i="27"/>
  <c r="P58" i="27"/>
  <c r="Q58" i="27"/>
  <c r="R58" i="27"/>
  <c r="S58" i="27"/>
  <c r="T58" i="27"/>
  <c r="U58" i="27"/>
  <c r="V58" i="27"/>
  <c r="W58" i="27"/>
  <c r="X58" i="27"/>
  <c r="Y58" i="27"/>
  <c r="Z58" i="27"/>
  <c r="AA58" i="27"/>
  <c r="AB58" i="27"/>
  <c r="AC58" i="27"/>
  <c r="AD58" i="27"/>
  <c r="AE58" i="27"/>
  <c r="AF58" i="27"/>
  <c r="AG58" i="27"/>
  <c r="AH58" i="27"/>
  <c r="E57" i="27"/>
  <c r="F57" i="27"/>
  <c r="G57" i="27"/>
  <c r="H57" i="27"/>
  <c r="I57" i="27"/>
  <c r="J57" i="27"/>
  <c r="K57" i="27"/>
  <c r="L57" i="27"/>
  <c r="M57" i="27"/>
  <c r="N57" i="27"/>
  <c r="O57" i="27"/>
  <c r="P57" i="27"/>
  <c r="Q57" i="27"/>
  <c r="R57" i="27"/>
  <c r="S57" i="27"/>
  <c r="T57" i="27"/>
  <c r="U57" i="27"/>
  <c r="V57" i="27"/>
  <c r="W57" i="27"/>
  <c r="X57" i="27"/>
  <c r="Y57" i="27"/>
  <c r="Z57" i="27"/>
  <c r="AA57" i="27"/>
  <c r="AB57" i="27"/>
  <c r="AC57" i="27"/>
  <c r="AD57" i="27"/>
  <c r="AE57" i="27"/>
  <c r="AF57" i="27"/>
  <c r="AG57" i="27"/>
  <c r="AH57" i="27"/>
  <c r="E56" i="27"/>
  <c r="F56" i="27"/>
  <c r="G56" i="27"/>
  <c r="H56" i="27"/>
  <c r="I56" i="27"/>
  <c r="J56" i="27"/>
  <c r="K56" i="27"/>
  <c r="L56" i="27"/>
  <c r="M56" i="27"/>
  <c r="N56" i="27"/>
  <c r="O56" i="27"/>
  <c r="P56" i="27"/>
  <c r="Q56" i="27"/>
  <c r="R56" i="27"/>
  <c r="S56" i="27"/>
  <c r="T56" i="27"/>
  <c r="U56" i="27"/>
  <c r="V56" i="27"/>
  <c r="W56" i="27"/>
  <c r="X56" i="27"/>
  <c r="Y56" i="27"/>
  <c r="Z56" i="27"/>
  <c r="AA56" i="27"/>
  <c r="AB56" i="27"/>
  <c r="AC56" i="27"/>
  <c r="AD56" i="27"/>
  <c r="AE56" i="27"/>
  <c r="AF56" i="27"/>
  <c r="AG56" i="27"/>
  <c r="AH56" i="27"/>
  <c r="D58" i="27"/>
  <c r="D57" i="27"/>
  <c r="D56" i="27"/>
  <c r="E58" i="26"/>
  <c r="F58" i="26"/>
  <c r="G58" i="26"/>
  <c r="H58" i="26"/>
  <c r="I58" i="26"/>
  <c r="J58" i="26"/>
  <c r="K58" i="26"/>
  <c r="L58" i="26"/>
  <c r="M58" i="26"/>
  <c r="N58" i="26"/>
  <c r="O58" i="26"/>
  <c r="P58" i="26"/>
  <c r="Q58" i="26"/>
  <c r="R58" i="26"/>
  <c r="S58" i="26"/>
  <c r="T58" i="26"/>
  <c r="U58" i="26"/>
  <c r="V58" i="26"/>
  <c r="W58" i="26"/>
  <c r="X58" i="26"/>
  <c r="Y58" i="26"/>
  <c r="Z58" i="26"/>
  <c r="AA58" i="26"/>
  <c r="AB58" i="26"/>
  <c r="AC58" i="26"/>
  <c r="AD58" i="26"/>
  <c r="AE58" i="26"/>
  <c r="AF58" i="26"/>
  <c r="AG58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Q57" i="26"/>
  <c r="R57" i="26"/>
  <c r="S57" i="26"/>
  <c r="T57" i="26"/>
  <c r="U57" i="26"/>
  <c r="V57" i="26"/>
  <c r="W57" i="26"/>
  <c r="X57" i="26"/>
  <c r="Y57" i="26"/>
  <c r="Z57" i="26"/>
  <c r="AA57" i="26"/>
  <c r="AB57" i="26"/>
  <c r="AC57" i="26"/>
  <c r="AD57" i="26"/>
  <c r="AE57" i="26"/>
  <c r="AF57" i="26"/>
  <c r="AG57" i="26"/>
  <c r="E56" i="26"/>
  <c r="F56" i="26"/>
  <c r="G56" i="26"/>
  <c r="H56" i="26"/>
  <c r="I56" i="26"/>
  <c r="J56" i="26"/>
  <c r="K56" i="26"/>
  <c r="L56" i="26"/>
  <c r="M56" i="26"/>
  <c r="N56" i="26"/>
  <c r="O56" i="26"/>
  <c r="P56" i="26"/>
  <c r="Q56" i="26"/>
  <c r="R56" i="26"/>
  <c r="S56" i="26"/>
  <c r="T56" i="26"/>
  <c r="U56" i="26"/>
  <c r="V56" i="26"/>
  <c r="W56" i="26"/>
  <c r="X56" i="26"/>
  <c r="Y56" i="26"/>
  <c r="Z56" i="26"/>
  <c r="AA56" i="26"/>
  <c r="AB56" i="26"/>
  <c r="AC56" i="26"/>
  <c r="AD56" i="26"/>
  <c r="AE56" i="26"/>
  <c r="AF56" i="26"/>
  <c r="AG56" i="26"/>
  <c r="D58" i="26"/>
  <c r="D57" i="26"/>
  <c r="D56" i="26"/>
  <c r="E58" i="25"/>
  <c r="F58" i="25"/>
  <c r="G58" i="25"/>
  <c r="H58" i="25"/>
  <c r="I58" i="25"/>
  <c r="J58" i="25"/>
  <c r="K58" i="25"/>
  <c r="L58" i="25"/>
  <c r="M58" i="25"/>
  <c r="N58" i="25"/>
  <c r="O58" i="25"/>
  <c r="P58" i="25"/>
  <c r="Q58" i="25"/>
  <c r="R58" i="25"/>
  <c r="S58" i="25"/>
  <c r="T58" i="25"/>
  <c r="U58" i="25"/>
  <c r="V58" i="25"/>
  <c r="W58" i="25"/>
  <c r="X58" i="25"/>
  <c r="Y58" i="25"/>
  <c r="Z58" i="25"/>
  <c r="AA58" i="25"/>
  <c r="AB58" i="25"/>
  <c r="AC58" i="25"/>
  <c r="AD58" i="25"/>
  <c r="AE58" i="25"/>
  <c r="AF58" i="25"/>
  <c r="AG58" i="25"/>
  <c r="AH58" i="25"/>
  <c r="E57" i="25"/>
  <c r="F57" i="25"/>
  <c r="G57" i="25"/>
  <c r="H57" i="25"/>
  <c r="I57" i="25"/>
  <c r="J57" i="25"/>
  <c r="K57" i="25"/>
  <c r="L57" i="25"/>
  <c r="M57" i="25"/>
  <c r="N57" i="25"/>
  <c r="O57" i="25"/>
  <c r="P57" i="25"/>
  <c r="Q57" i="25"/>
  <c r="R57" i="25"/>
  <c r="S57" i="25"/>
  <c r="T57" i="25"/>
  <c r="U57" i="25"/>
  <c r="V57" i="25"/>
  <c r="W57" i="25"/>
  <c r="X57" i="25"/>
  <c r="Y57" i="25"/>
  <c r="Z57" i="25"/>
  <c r="AA57" i="25"/>
  <c r="AB57" i="25"/>
  <c r="AC57" i="25"/>
  <c r="AD57" i="25"/>
  <c r="AE57" i="25"/>
  <c r="AF57" i="25"/>
  <c r="AG57" i="25"/>
  <c r="AH57" i="25"/>
  <c r="E56" i="25"/>
  <c r="F56" i="25"/>
  <c r="G56" i="25"/>
  <c r="H56" i="25"/>
  <c r="I56" i="25"/>
  <c r="J56" i="25"/>
  <c r="K56" i="25"/>
  <c r="L56" i="25"/>
  <c r="M56" i="25"/>
  <c r="N56" i="25"/>
  <c r="O56" i="25"/>
  <c r="P56" i="25"/>
  <c r="Q56" i="25"/>
  <c r="R56" i="25"/>
  <c r="S56" i="25"/>
  <c r="T56" i="25"/>
  <c r="U56" i="25"/>
  <c r="V56" i="25"/>
  <c r="W56" i="25"/>
  <c r="X56" i="25"/>
  <c r="Y56" i="25"/>
  <c r="Z56" i="25"/>
  <c r="AA56" i="25"/>
  <c r="AB56" i="25"/>
  <c r="AC56" i="25"/>
  <c r="AD56" i="25"/>
  <c r="AE56" i="25"/>
  <c r="AF56" i="25"/>
  <c r="AG56" i="25"/>
  <c r="AH56" i="25"/>
  <c r="D58" i="25"/>
  <c r="D57" i="25"/>
  <c r="D56" i="25"/>
  <c r="E58" i="24"/>
  <c r="F58" i="24"/>
  <c r="G58" i="24"/>
  <c r="H58" i="24"/>
  <c r="I58" i="24"/>
  <c r="J58" i="24"/>
  <c r="K58" i="24"/>
  <c r="L58" i="24"/>
  <c r="M58" i="24"/>
  <c r="N58" i="24"/>
  <c r="O58" i="24"/>
  <c r="P58" i="24"/>
  <c r="Q58" i="24"/>
  <c r="R58" i="24"/>
  <c r="S58" i="24"/>
  <c r="T58" i="24"/>
  <c r="U58" i="24"/>
  <c r="V58" i="24"/>
  <c r="W58" i="24"/>
  <c r="X58" i="24"/>
  <c r="Y58" i="24"/>
  <c r="Z58" i="24"/>
  <c r="AA58" i="24"/>
  <c r="AB58" i="24"/>
  <c r="AC58" i="24"/>
  <c r="AD58" i="24"/>
  <c r="AE58" i="24"/>
  <c r="AF58" i="24"/>
  <c r="AG58" i="24"/>
  <c r="E57" i="24"/>
  <c r="F57" i="24"/>
  <c r="G57" i="24"/>
  <c r="H57" i="24"/>
  <c r="I57" i="24"/>
  <c r="J57" i="24"/>
  <c r="K57" i="24"/>
  <c r="L57" i="24"/>
  <c r="M57" i="24"/>
  <c r="N57" i="24"/>
  <c r="O57" i="24"/>
  <c r="P57" i="24"/>
  <c r="Q57" i="24"/>
  <c r="R57" i="24"/>
  <c r="S57" i="24"/>
  <c r="T57" i="24"/>
  <c r="U57" i="24"/>
  <c r="V57" i="24"/>
  <c r="W57" i="24"/>
  <c r="X57" i="24"/>
  <c r="Y57" i="24"/>
  <c r="Z57" i="24"/>
  <c r="AA57" i="24"/>
  <c r="AB57" i="24"/>
  <c r="AC57" i="24"/>
  <c r="AD57" i="24"/>
  <c r="AE57" i="24"/>
  <c r="AF57" i="24"/>
  <c r="AG57" i="24"/>
  <c r="E56" i="24"/>
  <c r="F56" i="24"/>
  <c r="G56" i="24"/>
  <c r="H56" i="24"/>
  <c r="I56" i="24"/>
  <c r="J56" i="24"/>
  <c r="K56" i="24"/>
  <c r="L56" i="24"/>
  <c r="M56" i="24"/>
  <c r="N56" i="24"/>
  <c r="O56" i="24"/>
  <c r="P56" i="24"/>
  <c r="Q56" i="24"/>
  <c r="R56" i="24"/>
  <c r="S56" i="24"/>
  <c r="T56" i="24"/>
  <c r="U56" i="24"/>
  <c r="V56" i="24"/>
  <c r="W56" i="24"/>
  <c r="X56" i="24"/>
  <c r="Y56" i="24"/>
  <c r="Z56" i="24"/>
  <c r="AA56" i="24"/>
  <c r="AB56" i="24"/>
  <c r="AC56" i="24"/>
  <c r="AD56" i="24"/>
  <c r="AE56" i="24"/>
  <c r="AF56" i="24"/>
  <c r="AG56" i="24"/>
  <c r="D58" i="24"/>
  <c r="D57" i="24"/>
  <c r="D56" i="24"/>
  <c r="E58" i="23"/>
  <c r="F58" i="23"/>
  <c r="G58" i="23"/>
  <c r="H58" i="23"/>
  <c r="I58" i="23"/>
  <c r="J58" i="23"/>
  <c r="K58" i="23"/>
  <c r="L58" i="23"/>
  <c r="M58" i="23"/>
  <c r="N58" i="23"/>
  <c r="O58" i="23"/>
  <c r="P58" i="23"/>
  <c r="Q58" i="23"/>
  <c r="R58" i="23"/>
  <c r="S58" i="23"/>
  <c r="T58" i="23"/>
  <c r="U58" i="23"/>
  <c r="V58" i="23"/>
  <c r="W58" i="23"/>
  <c r="X58" i="23"/>
  <c r="Y58" i="23"/>
  <c r="Z58" i="23"/>
  <c r="AA58" i="23"/>
  <c r="AB58" i="23"/>
  <c r="AC58" i="23"/>
  <c r="AD58" i="23"/>
  <c r="AE58" i="23"/>
  <c r="AF58" i="23"/>
  <c r="AG58" i="23"/>
  <c r="AH58" i="23"/>
  <c r="E57" i="23"/>
  <c r="F57" i="23"/>
  <c r="G57" i="23"/>
  <c r="H57" i="23"/>
  <c r="I57" i="23"/>
  <c r="J57" i="23"/>
  <c r="K57" i="23"/>
  <c r="L57" i="23"/>
  <c r="M57" i="23"/>
  <c r="N57" i="23"/>
  <c r="O57" i="23"/>
  <c r="P57" i="23"/>
  <c r="Q57" i="23"/>
  <c r="R57" i="23"/>
  <c r="S57" i="23"/>
  <c r="T57" i="23"/>
  <c r="U57" i="23"/>
  <c r="V57" i="23"/>
  <c r="W57" i="23"/>
  <c r="X57" i="23"/>
  <c r="Y57" i="23"/>
  <c r="Z57" i="23"/>
  <c r="AA57" i="23"/>
  <c r="AB57" i="23"/>
  <c r="AC57" i="23"/>
  <c r="AD57" i="23"/>
  <c r="AE57" i="23"/>
  <c r="AF57" i="23"/>
  <c r="AG57" i="23"/>
  <c r="AH57" i="23"/>
  <c r="E56" i="23"/>
  <c r="F56" i="23"/>
  <c r="G56" i="23"/>
  <c r="H56" i="23"/>
  <c r="I56" i="23"/>
  <c r="J56" i="23"/>
  <c r="K56" i="23"/>
  <c r="L56" i="23"/>
  <c r="M56" i="23"/>
  <c r="N56" i="23"/>
  <c r="O56" i="23"/>
  <c r="P56" i="23"/>
  <c r="Q56" i="23"/>
  <c r="R56" i="23"/>
  <c r="S56" i="23"/>
  <c r="T56" i="23"/>
  <c r="U56" i="23"/>
  <c r="V56" i="23"/>
  <c r="W56" i="23"/>
  <c r="X56" i="23"/>
  <c r="Y56" i="23"/>
  <c r="Z56" i="23"/>
  <c r="AA56" i="23"/>
  <c r="AB56" i="23"/>
  <c r="AC56" i="23"/>
  <c r="AD56" i="23"/>
  <c r="AE56" i="23"/>
  <c r="AF56" i="23"/>
  <c r="AG56" i="23"/>
  <c r="AH56" i="23"/>
  <c r="D58" i="23"/>
  <c r="D57" i="23"/>
  <c r="D56" i="23"/>
  <c r="E58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R58" i="22"/>
  <c r="S58" i="22"/>
  <c r="T58" i="22"/>
  <c r="U58" i="22"/>
  <c r="V58" i="22"/>
  <c r="W58" i="22"/>
  <c r="X58" i="22"/>
  <c r="Y58" i="22"/>
  <c r="Z58" i="22"/>
  <c r="AA58" i="22"/>
  <c r="AB58" i="22"/>
  <c r="AC58" i="22"/>
  <c r="AD58" i="22"/>
  <c r="AE58" i="22"/>
  <c r="AF58" i="22"/>
  <c r="AG58" i="22"/>
  <c r="AH58" i="22"/>
  <c r="E57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R57" i="22"/>
  <c r="S57" i="22"/>
  <c r="T57" i="22"/>
  <c r="U57" i="22"/>
  <c r="V57" i="22"/>
  <c r="W57" i="22"/>
  <c r="X57" i="22"/>
  <c r="Y57" i="22"/>
  <c r="Z57" i="22"/>
  <c r="AA57" i="22"/>
  <c r="AB57" i="22"/>
  <c r="AC57" i="22"/>
  <c r="AD57" i="22"/>
  <c r="AE57" i="22"/>
  <c r="AF57" i="22"/>
  <c r="AG57" i="22"/>
  <c r="AH57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U56" i="22"/>
  <c r="V56" i="22"/>
  <c r="W56" i="22"/>
  <c r="X56" i="22"/>
  <c r="Y56" i="22"/>
  <c r="Z56" i="22"/>
  <c r="AA56" i="22"/>
  <c r="AB56" i="22"/>
  <c r="AC56" i="22"/>
  <c r="AD56" i="22"/>
  <c r="AE56" i="22"/>
  <c r="AF56" i="22"/>
  <c r="AG56" i="22"/>
  <c r="AH56" i="22"/>
  <c r="D58" i="22"/>
  <c r="D57" i="22"/>
  <c r="D56" i="22"/>
  <c r="E58" i="20"/>
  <c r="F58" i="20"/>
  <c r="G58" i="20"/>
  <c r="H58" i="20"/>
  <c r="I58" i="20"/>
  <c r="J58" i="20"/>
  <c r="K58" i="20"/>
  <c r="L58" i="20"/>
  <c r="M58" i="20"/>
  <c r="N58" i="20"/>
  <c r="O58" i="20"/>
  <c r="P58" i="20"/>
  <c r="Q58" i="20"/>
  <c r="R58" i="20"/>
  <c r="S58" i="20"/>
  <c r="T58" i="20"/>
  <c r="U58" i="20"/>
  <c r="V58" i="20"/>
  <c r="W58" i="20"/>
  <c r="X58" i="20"/>
  <c r="Y58" i="20"/>
  <c r="Z58" i="20"/>
  <c r="AA58" i="20"/>
  <c r="AB58" i="20"/>
  <c r="AC58" i="20"/>
  <c r="AD58" i="20"/>
  <c r="AE58" i="20"/>
  <c r="AF58" i="20"/>
  <c r="AG58" i="20"/>
  <c r="E57" i="20"/>
  <c r="F57" i="20"/>
  <c r="G57" i="20"/>
  <c r="H57" i="20"/>
  <c r="I57" i="20"/>
  <c r="J57" i="20"/>
  <c r="K57" i="20"/>
  <c r="L57" i="20"/>
  <c r="M57" i="20"/>
  <c r="N57" i="20"/>
  <c r="O57" i="20"/>
  <c r="P57" i="20"/>
  <c r="Q57" i="20"/>
  <c r="R57" i="20"/>
  <c r="S57" i="20"/>
  <c r="T57" i="20"/>
  <c r="U57" i="20"/>
  <c r="V57" i="20"/>
  <c r="W57" i="20"/>
  <c r="X57" i="20"/>
  <c r="Y57" i="20"/>
  <c r="Z57" i="20"/>
  <c r="AA57" i="20"/>
  <c r="AB57" i="20"/>
  <c r="AC57" i="20"/>
  <c r="AD57" i="20"/>
  <c r="AE57" i="20"/>
  <c r="AF57" i="20"/>
  <c r="AG57" i="20"/>
  <c r="E56" i="20"/>
  <c r="F56" i="20"/>
  <c r="G56" i="20"/>
  <c r="H56" i="20"/>
  <c r="I56" i="20"/>
  <c r="J56" i="20"/>
  <c r="K56" i="20"/>
  <c r="L56" i="20"/>
  <c r="M56" i="20"/>
  <c r="N56" i="20"/>
  <c r="O56" i="20"/>
  <c r="P56" i="20"/>
  <c r="Q56" i="20"/>
  <c r="R56" i="20"/>
  <c r="S56" i="20"/>
  <c r="T56" i="20"/>
  <c r="U56" i="20"/>
  <c r="V56" i="20"/>
  <c r="W56" i="20"/>
  <c r="X56" i="20"/>
  <c r="Y56" i="20"/>
  <c r="Z56" i="20"/>
  <c r="AA56" i="20"/>
  <c r="AB56" i="20"/>
  <c r="AC56" i="20"/>
  <c r="AD56" i="20"/>
  <c r="AE56" i="20"/>
  <c r="AF56" i="20"/>
  <c r="AG56" i="20"/>
  <c r="D58" i="20"/>
  <c r="D57" i="20"/>
  <c r="D56" i="20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D58" i="9"/>
  <c r="D57" i="9"/>
  <c r="D56" i="9"/>
  <c r="E58" i="31"/>
  <c r="F58" i="31"/>
  <c r="G58" i="31"/>
  <c r="H58" i="31"/>
  <c r="I58" i="31"/>
  <c r="J58" i="31"/>
  <c r="K58" i="31"/>
  <c r="L58" i="31"/>
  <c r="M58" i="31"/>
  <c r="N58" i="31"/>
  <c r="O58" i="31"/>
  <c r="P58" i="31"/>
  <c r="Q58" i="31"/>
  <c r="R58" i="31"/>
  <c r="S58" i="31"/>
  <c r="T58" i="31"/>
  <c r="U58" i="31"/>
  <c r="V58" i="31"/>
  <c r="W58" i="31"/>
  <c r="X58" i="31"/>
  <c r="Y58" i="31"/>
  <c r="Z58" i="31"/>
  <c r="AA58" i="31"/>
  <c r="AB58" i="31"/>
  <c r="AC58" i="31"/>
  <c r="AD58" i="31"/>
  <c r="AE58" i="31"/>
  <c r="AF58" i="31"/>
  <c r="AG58" i="31"/>
  <c r="E57" i="31"/>
  <c r="F57" i="31"/>
  <c r="G57" i="31"/>
  <c r="H57" i="31"/>
  <c r="I57" i="31"/>
  <c r="J57" i="31"/>
  <c r="K57" i="31"/>
  <c r="L57" i="31"/>
  <c r="M57" i="31"/>
  <c r="N57" i="31"/>
  <c r="O57" i="31"/>
  <c r="P57" i="31"/>
  <c r="Q57" i="31"/>
  <c r="R57" i="31"/>
  <c r="S57" i="31"/>
  <c r="T57" i="31"/>
  <c r="U57" i="31"/>
  <c r="V57" i="31"/>
  <c r="W57" i="31"/>
  <c r="X57" i="31"/>
  <c r="Y57" i="31"/>
  <c r="Z57" i="31"/>
  <c r="AA57" i="31"/>
  <c r="AB57" i="31"/>
  <c r="AC57" i="31"/>
  <c r="AD57" i="31"/>
  <c r="AE57" i="31"/>
  <c r="AF57" i="31"/>
  <c r="AG57" i="31"/>
  <c r="E56" i="31"/>
  <c r="F56" i="31"/>
  <c r="G56" i="31"/>
  <c r="H56" i="31"/>
  <c r="I56" i="31"/>
  <c r="J56" i="31"/>
  <c r="K56" i="31"/>
  <c r="L56" i="31"/>
  <c r="M56" i="31"/>
  <c r="N56" i="31"/>
  <c r="O56" i="31"/>
  <c r="P56" i="31"/>
  <c r="Q56" i="31"/>
  <c r="R56" i="31"/>
  <c r="S56" i="31"/>
  <c r="T56" i="31"/>
  <c r="U56" i="31"/>
  <c r="V56" i="31"/>
  <c r="W56" i="31"/>
  <c r="X56" i="31"/>
  <c r="Y56" i="31"/>
  <c r="Z56" i="31"/>
  <c r="AA56" i="31"/>
  <c r="AB56" i="31"/>
  <c r="AC56" i="31"/>
  <c r="AD56" i="31"/>
  <c r="AE56" i="31"/>
  <c r="AF56" i="31"/>
  <c r="AG56" i="31"/>
  <c r="D58" i="31"/>
  <c r="D57" i="31"/>
  <c r="D56" i="31"/>
  <c r="H60" i="30"/>
  <c r="D60" i="30"/>
  <c r="E58" i="30"/>
  <c r="F58" i="30"/>
  <c r="G58" i="30"/>
  <c r="H58" i="30"/>
  <c r="I58" i="30"/>
  <c r="J58" i="30"/>
  <c r="K58" i="30"/>
  <c r="L58" i="30"/>
  <c r="M58" i="30"/>
  <c r="N58" i="30"/>
  <c r="O58" i="30"/>
  <c r="P58" i="30"/>
  <c r="Q58" i="30"/>
  <c r="R58" i="30"/>
  <c r="S58" i="30"/>
  <c r="T58" i="30"/>
  <c r="U58" i="30"/>
  <c r="V58" i="30"/>
  <c r="W58" i="30"/>
  <c r="X58" i="30"/>
  <c r="Y58" i="30"/>
  <c r="Z58" i="30"/>
  <c r="AA58" i="30"/>
  <c r="AB58" i="30"/>
  <c r="AC58" i="30"/>
  <c r="AD58" i="30"/>
  <c r="AE58" i="30"/>
  <c r="AF58" i="30"/>
  <c r="AG58" i="30"/>
  <c r="AH58" i="30"/>
  <c r="E57" i="30"/>
  <c r="F57" i="30"/>
  <c r="G57" i="30"/>
  <c r="H57" i="30"/>
  <c r="I57" i="30"/>
  <c r="J57" i="30"/>
  <c r="K57" i="30"/>
  <c r="L57" i="30"/>
  <c r="M57" i="30"/>
  <c r="N57" i="30"/>
  <c r="O57" i="30"/>
  <c r="P57" i="30"/>
  <c r="Q57" i="30"/>
  <c r="R57" i="30"/>
  <c r="S57" i="30"/>
  <c r="T57" i="30"/>
  <c r="U57" i="30"/>
  <c r="V57" i="30"/>
  <c r="W57" i="30"/>
  <c r="X57" i="30"/>
  <c r="Y57" i="30"/>
  <c r="Z57" i="30"/>
  <c r="AA57" i="30"/>
  <c r="AB57" i="30"/>
  <c r="AC57" i="30"/>
  <c r="AD57" i="30"/>
  <c r="AE57" i="30"/>
  <c r="AF57" i="30"/>
  <c r="AG57" i="30"/>
  <c r="AH57" i="30"/>
  <c r="E56" i="30"/>
  <c r="F56" i="30"/>
  <c r="G56" i="30"/>
  <c r="H56" i="30"/>
  <c r="I56" i="30"/>
  <c r="J56" i="30"/>
  <c r="K56" i="30"/>
  <c r="L56" i="30"/>
  <c r="M56" i="30"/>
  <c r="N56" i="30"/>
  <c r="O56" i="30"/>
  <c r="P56" i="30"/>
  <c r="Q56" i="30"/>
  <c r="R56" i="30"/>
  <c r="S56" i="30"/>
  <c r="T56" i="30"/>
  <c r="U56" i="30"/>
  <c r="V56" i="30"/>
  <c r="W56" i="30"/>
  <c r="X56" i="30"/>
  <c r="Y56" i="30"/>
  <c r="Z56" i="30"/>
  <c r="AA56" i="30"/>
  <c r="AB56" i="30"/>
  <c r="AC56" i="30"/>
  <c r="AD56" i="30"/>
  <c r="AE56" i="30"/>
  <c r="AF56" i="30"/>
  <c r="AG56" i="30"/>
  <c r="AH56" i="30"/>
  <c r="D58" i="30"/>
  <c r="D57" i="30"/>
  <c r="D56" i="30"/>
  <c r="D56" i="29"/>
  <c r="E56" i="29"/>
  <c r="F56" i="29"/>
  <c r="H56" i="29"/>
  <c r="I56" i="29"/>
  <c r="J56" i="29"/>
  <c r="K56" i="29"/>
  <c r="L56" i="29"/>
  <c r="M56" i="29"/>
  <c r="N56" i="29"/>
  <c r="O56" i="29"/>
  <c r="P56" i="29"/>
  <c r="Q56" i="29"/>
  <c r="R56" i="29"/>
  <c r="S56" i="29"/>
  <c r="T56" i="29"/>
  <c r="U56" i="29"/>
  <c r="V56" i="29"/>
  <c r="W56" i="29"/>
  <c r="X56" i="29"/>
  <c r="Y56" i="29"/>
  <c r="Z56" i="29"/>
  <c r="AA56" i="29"/>
  <c r="AB56" i="29"/>
  <c r="AC56" i="29"/>
  <c r="AD56" i="29"/>
  <c r="AE56" i="29"/>
  <c r="AF56" i="29"/>
  <c r="G56" i="29"/>
  <c r="D57" i="29"/>
  <c r="E57" i="29"/>
  <c r="F57" i="29"/>
  <c r="H57" i="29"/>
  <c r="I57" i="29"/>
  <c r="J57" i="29"/>
  <c r="K57" i="29"/>
  <c r="L57" i="29"/>
  <c r="M57" i="29"/>
  <c r="N57" i="29"/>
  <c r="O57" i="29"/>
  <c r="P57" i="29"/>
  <c r="Q57" i="29"/>
  <c r="R57" i="29"/>
  <c r="S57" i="29"/>
  <c r="T57" i="29"/>
  <c r="U57" i="29"/>
  <c r="V57" i="29"/>
  <c r="W57" i="29"/>
  <c r="X57" i="29"/>
  <c r="Y57" i="29"/>
  <c r="Z57" i="29"/>
  <c r="AA57" i="29"/>
  <c r="AB57" i="29"/>
  <c r="AC57" i="29"/>
  <c r="AD57" i="29"/>
  <c r="AE57" i="29"/>
  <c r="AF57" i="29"/>
  <c r="G57" i="29"/>
  <c r="D58" i="29"/>
  <c r="E58" i="29"/>
  <c r="F58" i="29"/>
  <c r="G58" i="29"/>
  <c r="H58" i="29"/>
  <c r="I58" i="29"/>
  <c r="J58" i="29"/>
  <c r="K58" i="29"/>
  <c r="L58" i="29"/>
  <c r="M58" i="29"/>
  <c r="N58" i="29"/>
  <c r="O58" i="29"/>
  <c r="P58" i="29"/>
  <c r="Q58" i="29"/>
  <c r="R58" i="29"/>
  <c r="S58" i="29"/>
  <c r="T58" i="29"/>
  <c r="U58" i="29"/>
  <c r="V58" i="29"/>
  <c r="W58" i="29"/>
  <c r="X58" i="29"/>
  <c r="Y58" i="29"/>
  <c r="Z58" i="29"/>
  <c r="AA58" i="29"/>
  <c r="AB58" i="29"/>
  <c r="AC58" i="29"/>
  <c r="AD58" i="29"/>
  <c r="AE58" i="29"/>
  <c r="AF58" i="29"/>
  <c r="AG10" i="29"/>
  <c r="AI10" i="30" l="1"/>
  <c r="AK51" i="28"/>
  <c r="AK52" i="28"/>
  <c r="AK53" i="28"/>
  <c r="AK54" i="28"/>
  <c r="AK55" i="28"/>
  <c r="AJ51" i="28"/>
  <c r="AJ52" i="28"/>
  <c r="AJ53" i="28"/>
  <c r="AJ54" i="28"/>
  <c r="AJ55" i="28"/>
  <c r="AI51" i="28"/>
  <c r="AI52" i="28"/>
  <c r="AI53" i="28"/>
  <c r="AI54" i="28"/>
  <c r="AI55" i="28"/>
  <c r="C51" i="28"/>
  <c r="C52" i="28"/>
  <c r="C53" i="28"/>
  <c r="C54" i="28"/>
  <c r="C55" i="28"/>
  <c r="B51" i="28"/>
  <c r="B52" i="28"/>
  <c r="B53" i="28"/>
  <c r="B54" i="28"/>
  <c r="B55" i="28"/>
  <c r="A51" i="28"/>
  <c r="A52" i="28"/>
  <c r="A53" i="28"/>
  <c r="A54" i="28"/>
  <c r="A55" i="28"/>
  <c r="AK51" i="27"/>
  <c r="AK52" i="27"/>
  <c r="AK53" i="27"/>
  <c r="AK54" i="27"/>
  <c r="AK55" i="27"/>
  <c r="AJ51" i="27"/>
  <c r="AJ52" i="27"/>
  <c r="AJ53" i="27"/>
  <c r="AJ54" i="27"/>
  <c r="AJ55" i="27"/>
  <c r="AI51" i="27"/>
  <c r="AI52" i="27"/>
  <c r="AI53" i="27"/>
  <c r="AI54" i="27"/>
  <c r="AI55" i="27"/>
  <c r="C52" i="27"/>
  <c r="C53" i="27"/>
  <c r="C54" i="27"/>
  <c r="C55" i="27"/>
  <c r="B52" i="27"/>
  <c r="B53" i="27"/>
  <c r="B54" i="27"/>
  <c r="B55" i="27"/>
  <c r="A52" i="27"/>
  <c r="A53" i="27"/>
  <c r="A54" i="27"/>
  <c r="A55" i="27"/>
  <c r="AJ51" i="26"/>
  <c r="AJ52" i="26"/>
  <c r="AJ53" i="26"/>
  <c r="AJ54" i="26"/>
  <c r="AJ55" i="26"/>
  <c r="AI51" i="26"/>
  <c r="AI52" i="26"/>
  <c r="AI53" i="26"/>
  <c r="AI54" i="26"/>
  <c r="AI55" i="26"/>
  <c r="AH51" i="26"/>
  <c r="AH52" i="26"/>
  <c r="AH53" i="26"/>
  <c r="AH54" i="26"/>
  <c r="AH55" i="26"/>
  <c r="C50" i="26"/>
  <c r="C51" i="26"/>
  <c r="C52" i="26"/>
  <c r="C53" i="26"/>
  <c r="C54" i="26"/>
  <c r="C55" i="26"/>
  <c r="B50" i="26"/>
  <c r="B51" i="26"/>
  <c r="B52" i="26"/>
  <c r="B53" i="26"/>
  <c r="B54" i="26"/>
  <c r="B55" i="26"/>
  <c r="A50" i="26"/>
  <c r="A51" i="26"/>
  <c r="A52" i="26"/>
  <c r="A53" i="26"/>
  <c r="A54" i="26"/>
  <c r="A55" i="26"/>
  <c r="AK52" i="25"/>
  <c r="AK53" i="25"/>
  <c r="AK54" i="25"/>
  <c r="AK55" i="25"/>
  <c r="AJ52" i="25"/>
  <c r="AJ53" i="25"/>
  <c r="AJ54" i="25"/>
  <c r="AJ55" i="25"/>
  <c r="AI52" i="25"/>
  <c r="AI53" i="25"/>
  <c r="AI54" i="25"/>
  <c r="AI55" i="25"/>
  <c r="C52" i="25"/>
  <c r="C53" i="25"/>
  <c r="C54" i="25"/>
  <c r="C55" i="25"/>
  <c r="B52" i="25"/>
  <c r="B53" i="25"/>
  <c r="B54" i="25"/>
  <c r="B55" i="25"/>
  <c r="A52" i="25"/>
  <c r="A53" i="25"/>
  <c r="A54" i="25"/>
  <c r="A55" i="25"/>
  <c r="AJ53" i="24"/>
  <c r="AJ54" i="24"/>
  <c r="AJ55" i="24"/>
  <c r="AI53" i="24"/>
  <c r="AI54" i="24"/>
  <c r="AI55" i="24"/>
  <c r="AH53" i="24"/>
  <c r="AH54" i="24"/>
  <c r="AH55" i="24"/>
  <c r="C53" i="24"/>
  <c r="C54" i="24"/>
  <c r="C55" i="24"/>
  <c r="B53" i="24"/>
  <c r="B54" i="24"/>
  <c r="B55" i="24"/>
  <c r="A53" i="24"/>
  <c r="A54" i="24"/>
  <c r="A55" i="24"/>
  <c r="AK53" i="23"/>
  <c r="AK54" i="23"/>
  <c r="AK55" i="23"/>
  <c r="AJ53" i="23"/>
  <c r="AJ54" i="23"/>
  <c r="AJ55" i="23"/>
  <c r="AI53" i="23"/>
  <c r="AI54" i="23"/>
  <c r="AI55" i="23"/>
  <c r="C52" i="23"/>
  <c r="C53" i="23"/>
  <c r="C54" i="23"/>
  <c r="C55" i="23"/>
  <c r="B52" i="23"/>
  <c r="B53" i="23"/>
  <c r="B54" i="23"/>
  <c r="B55" i="23"/>
  <c r="A52" i="23"/>
  <c r="A53" i="23"/>
  <c r="A54" i="23"/>
  <c r="A55" i="23"/>
  <c r="AK52" i="22"/>
  <c r="AK53" i="22"/>
  <c r="AK54" i="22"/>
  <c r="AK55" i="22"/>
  <c r="AJ52" i="22"/>
  <c r="AJ53" i="22"/>
  <c r="AJ54" i="22"/>
  <c r="AJ55" i="22"/>
  <c r="AI52" i="22"/>
  <c r="AI53" i="22"/>
  <c r="AI54" i="22"/>
  <c r="AI55" i="22"/>
  <c r="C52" i="22"/>
  <c r="C53" i="22"/>
  <c r="C54" i="22"/>
  <c r="C55" i="22"/>
  <c r="B52" i="22"/>
  <c r="B53" i="22"/>
  <c r="B54" i="22"/>
  <c r="B55" i="22"/>
  <c r="AH56" i="20"/>
  <c r="C53" i="20"/>
  <c r="C54" i="20"/>
  <c r="C55" i="20"/>
  <c r="B53" i="20"/>
  <c r="B54" i="20"/>
  <c r="B55" i="20"/>
  <c r="A53" i="20"/>
  <c r="A54" i="20"/>
  <c r="A55" i="20"/>
  <c r="AJ52" i="20"/>
  <c r="AJ53" i="20"/>
  <c r="AJ54" i="20"/>
  <c r="AJ55" i="20"/>
  <c r="AI52" i="20"/>
  <c r="AI53" i="20"/>
  <c r="AI54" i="20"/>
  <c r="AI55" i="20"/>
  <c r="AH52" i="20"/>
  <c r="AH53" i="20"/>
  <c r="AH54" i="20"/>
  <c r="AH55" i="20"/>
  <c r="AJ49" i="31" l="1"/>
  <c r="N49" i="19" s="1"/>
  <c r="AJ50" i="31"/>
  <c r="N50" i="19" s="1"/>
  <c r="AJ51" i="31"/>
  <c r="N51" i="19" s="1"/>
  <c r="AJ52" i="31"/>
  <c r="N52" i="19" s="1"/>
  <c r="AJ53" i="31"/>
  <c r="N53" i="19" s="1"/>
  <c r="AJ54" i="31"/>
  <c r="N54" i="19" s="1"/>
  <c r="AJ55" i="31"/>
  <c r="AI50" i="31"/>
  <c r="AI51" i="31"/>
  <c r="AI52" i="31"/>
  <c r="AI53" i="31"/>
  <c r="AI54" i="31"/>
  <c r="AI55" i="31"/>
  <c r="AH50" i="31"/>
  <c r="AH51" i="31"/>
  <c r="AH52" i="31"/>
  <c r="AH53" i="31"/>
  <c r="AH54" i="31"/>
  <c r="AH55" i="31"/>
  <c r="AK50" i="30"/>
  <c r="AK51" i="30"/>
  <c r="AK52" i="30"/>
  <c r="AK53" i="30"/>
  <c r="AK54" i="30"/>
  <c r="AK55" i="30"/>
  <c r="AJ48" i="30"/>
  <c r="AJ49" i="30"/>
  <c r="AJ50" i="30"/>
  <c r="AJ51" i="30"/>
  <c r="AJ52" i="30"/>
  <c r="AJ53" i="30"/>
  <c r="AJ54" i="30"/>
  <c r="AJ55" i="30"/>
  <c r="AI47" i="30"/>
  <c r="AI48" i="30"/>
  <c r="AI49" i="30"/>
  <c r="AI50" i="30"/>
  <c r="AI51" i="30"/>
  <c r="AI52" i="30"/>
  <c r="AI53" i="30"/>
  <c r="AI54" i="30"/>
  <c r="AI49" i="29"/>
  <c r="AI50" i="29"/>
  <c r="AI51" i="29"/>
  <c r="AI52" i="29"/>
  <c r="AI53" i="29"/>
  <c r="AI54" i="29"/>
  <c r="AI55" i="29"/>
  <c r="AH49" i="29"/>
  <c r="AH50" i="29"/>
  <c r="AH51" i="29"/>
  <c r="AH52" i="29"/>
  <c r="AH53" i="29"/>
  <c r="AH54" i="29"/>
  <c r="AH55" i="29"/>
  <c r="AG53" i="29"/>
  <c r="AG11" i="29"/>
  <c r="AG12" i="29"/>
  <c r="AG13" i="29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G29" i="29"/>
  <c r="AG30" i="29"/>
  <c r="AG31" i="29"/>
  <c r="AG32" i="29"/>
  <c r="AG33" i="29"/>
  <c r="AG34" i="29"/>
  <c r="AG35" i="29"/>
  <c r="AG36" i="29"/>
  <c r="AG37" i="29"/>
  <c r="AG38" i="29"/>
  <c r="AG39" i="29"/>
  <c r="AG40" i="29"/>
  <c r="AG41" i="29"/>
  <c r="AG42" i="29"/>
  <c r="AG43" i="29"/>
  <c r="AG44" i="29"/>
  <c r="AG45" i="29"/>
  <c r="AG46" i="29"/>
  <c r="AG47" i="29"/>
  <c r="AG48" i="29"/>
  <c r="AG49" i="29"/>
  <c r="AG50" i="29"/>
  <c r="AG51" i="29"/>
  <c r="AG52" i="29"/>
  <c r="AG54" i="29"/>
  <c r="AG55" i="29"/>
  <c r="D9" i="4"/>
  <c r="C46" i="31"/>
  <c r="C47" i="31"/>
  <c r="C48" i="31"/>
  <c r="C49" i="31"/>
  <c r="C50" i="31"/>
  <c r="C51" i="31"/>
  <c r="C52" i="31"/>
  <c r="C53" i="31"/>
  <c r="C54" i="31"/>
  <c r="C55" i="31"/>
  <c r="B46" i="31"/>
  <c r="B47" i="31"/>
  <c r="B48" i="31"/>
  <c r="B49" i="31"/>
  <c r="B50" i="31"/>
  <c r="B51" i="31"/>
  <c r="B52" i="31"/>
  <c r="B53" i="31"/>
  <c r="B54" i="31"/>
  <c r="B55" i="31"/>
  <c r="A46" i="31"/>
  <c r="A47" i="31"/>
  <c r="A48" i="31"/>
  <c r="A49" i="31"/>
  <c r="A50" i="31"/>
  <c r="A51" i="31"/>
  <c r="A52" i="31"/>
  <c r="A53" i="31"/>
  <c r="A54" i="31"/>
  <c r="A55" i="31"/>
  <c r="A53" i="22"/>
  <c r="A54" i="22"/>
  <c r="A55" i="22"/>
  <c r="AK52" i="9"/>
  <c r="AK53" i="9"/>
  <c r="AK54" i="9"/>
  <c r="AK55" i="9"/>
  <c r="AJ52" i="9"/>
  <c r="AJ53" i="9"/>
  <c r="AJ54" i="9"/>
  <c r="AJ55" i="9"/>
  <c r="AI52" i="9"/>
  <c r="AI53" i="9"/>
  <c r="AI54" i="9"/>
  <c r="AI55" i="9"/>
  <c r="C52" i="9"/>
  <c r="C53" i="9"/>
  <c r="C54" i="9"/>
  <c r="C55" i="9"/>
  <c r="B52" i="9"/>
  <c r="B53" i="9"/>
  <c r="B54" i="9"/>
  <c r="B55" i="9"/>
  <c r="A52" i="9"/>
  <c r="A53" i="9"/>
  <c r="A54" i="9"/>
  <c r="A55" i="9"/>
  <c r="C52" i="20"/>
  <c r="B52" i="20"/>
  <c r="A52" i="20"/>
  <c r="H60" i="31"/>
  <c r="G60" i="31"/>
  <c r="F60" i="31"/>
  <c r="E60" i="31"/>
  <c r="D60" i="31"/>
  <c r="AI49" i="31"/>
  <c r="AH49" i="31"/>
  <c r="AJ48" i="31"/>
  <c r="AI48" i="31"/>
  <c r="AH48" i="31"/>
  <c r="AJ47" i="31"/>
  <c r="N47" i="19" s="1"/>
  <c r="AI47" i="31"/>
  <c r="AH47" i="31"/>
  <c r="AJ46" i="31"/>
  <c r="N46" i="19" s="1"/>
  <c r="AI46" i="31"/>
  <c r="AH46" i="31"/>
  <c r="AJ45" i="31"/>
  <c r="N45" i="19" s="1"/>
  <c r="AI45" i="31"/>
  <c r="AH45" i="31"/>
  <c r="AJ44" i="31"/>
  <c r="N44" i="19" s="1"/>
  <c r="AI44" i="31"/>
  <c r="AH44" i="31"/>
  <c r="AJ43" i="31"/>
  <c r="N43" i="19" s="1"/>
  <c r="AI43" i="31"/>
  <c r="AH43" i="31"/>
  <c r="AJ42" i="31"/>
  <c r="AI42" i="31"/>
  <c r="AH42" i="31"/>
  <c r="AJ41" i="31"/>
  <c r="N41" i="19" s="1"/>
  <c r="AI41" i="31"/>
  <c r="AH41" i="31"/>
  <c r="AJ40" i="31"/>
  <c r="N40" i="19" s="1"/>
  <c r="AI40" i="31"/>
  <c r="AH40" i="31"/>
  <c r="AJ39" i="31"/>
  <c r="N39" i="19" s="1"/>
  <c r="AI39" i="31"/>
  <c r="AH39" i="31"/>
  <c r="AJ38" i="31"/>
  <c r="AI38" i="31"/>
  <c r="AH38" i="31"/>
  <c r="AJ37" i="31"/>
  <c r="N37" i="19" s="1"/>
  <c r="AI37" i="31"/>
  <c r="AH37" i="31"/>
  <c r="AJ36" i="31"/>
  <c r="N36" i="19" s="1"/>
  <c r="AI36" i="31"/>
  <c r="AH36" i="31"/>
  <c r="AJ35" i="31"/>
  <c r="N35" i="19" s="1"/>
  <c r="AI35" i="31"/>
  <c r="AH35" i="31"/>
  <c r="AJ34" i="31"/>
  <c r="N34" i="19" s="1"/>
  <c r="AI34" i="31"/>
  <c r="AH34" i="31"/>
  <c r="AJ33" i="31"/>
  <c r="N33" i="19" s="1"/>
  <c r="AI33" i="31"/>
  <c r="AH33" i="31"/>
  <c r="AJ32" i="31"/>
  <c r="N32" i="19" s="1"/>
  <c r="AI32" i="31"/>
  <c r="AH32" i="31"/>
  <c r="AJ31" i="31"/>
  <c r="N31" i="19" s="1"/>
  <c r="AI31" i="31"/>
  <c r="AH31" i="31"/>
  <c r="AJ30" i="31"/>
  <c r="N30" i="19" s="1"/>
  <c r="AI30" i="31"/>
  <c r="AH30" i="31"/>
  <c r="AJ29" i="31"/>
  <c r="N29" i="19" s="1"/>
  <c r="AI29" i="31"/>
  <c r="AH29" i="31"/>
  <c r="AJ28" i="31"/>
  <c r="N28" i="19" s="1"/>
  <c r="AI28" i="31"/>
  <c r="AH28" i="31"/>
  <c r="AJ27" i="31"/>
  <c r="N27" i="19" s="1"/>
  <c r="AI27" i="31"/>
  <c r="AH27" i="31"/>
  <c r="AJ26" i="31"/>
  <c r="N26" i="19" s="1"/>
  <c r="AI26" i="31"/>
  <c r="AH26" i="31"/>
  <c r="AJ25" i="31"/>
  <c r="N25" i="19" s="1"/>
  <c r="AI25" i="31"/>
  <c r="AH25" i="31"/>
  <c r="AJ24" i="31"/>
  <c r="N24" i="19" s="1"/>
  <c r="AI24" i="31"/>
  <c r="AH24" i="31"/>
  <c r="AJ23" i="31"/>
  <c r="N23" i="19" s="1"/>
  <c r="AI23" i="31"/>
  <c r="AH23" i="31"/>
  <c r="AJ22" i="31"/>
  <c r="N22" i="19" s="1"/>
  <c r="AI22" i="31"/>
  <c r="AH22" i="31"/>
  <c r="AJ21" i="31"/>
  <c r="N21" i="19" s="1"/>
  <c r="AI21" i="31"/>
  <c r="AH21" i="31"/>
  <c r="AJ20" i="31"/>
  <c r="N20" i="19" s="1"/>
  <c r="AI20" i="31"/>
  <c r="AH20" i="31"/>
  <c r="AJ19" i="31"/>
  <c r="N19" i="19" s="1"/>
  <c r="AI19" i="31"/>
  <c r="AH19" i="31"/>
  <c r="AJ18" i="31"/>
  <c r="N18" i="19" s="1"/>
  <c r="AI18" i="31"/>
  <c r="AH18" i="31"/>
  <c r="AJ17" i="31"/>
  <c r="N17" i="19" s="1"/>
  <c r="AI17" i="31"/>
  <c r="AH17" i="31"/>
  <c r="AJ16" i="31"/>
  <c r="N16" i="19" s="1"/>
  <c r="AI16" i="31"/>
  <c r="AH16" i="31"/>
  <c r="AJ15" i="31"/>
  <c r="N15" i="19" s="1"/>
  <c r="AI15" i="31"/>
  <c r="AH15" i="31"/>
  <c r="AJ14" i="31"/>
  <c r="N14" i="19" s="1"/>
  <c r="AI14" i="31"/>
  <c r="AH14" i="31"/>
  <c r="AJ13" i="31"/>
  <c r="N13" i="19" s="1"/>
  <c r="AI13" i="31"/>
  <c r="AH13" i="31"/>
  <c r="AJ12" i="31"/>
  <c r="N12" i="19" s="1"/>
  <c r="AI12" i="31"/>
  <c r="AH12" i="31"/>
  <c r="AJ11" i="31"/>
  <c r="N11" i="19" s="1"/>
  <c r="AI11" i="31"/>
  <c r="AH11" i="31"/>
  <c r="AJ10" i="31"/>
  <c r="N10" i="19" s="1"/>
  <c r="AI10" i="31"/>
  <c r="AH10" i="31"/>
  <c r="C10" i="31"/>
  <c r="B10" i="31"/>
  <c r="A10" i="31"/>
  <c r="T5" i="31"/>
  <c r="G4" i="31"/>
  <c r="A4" i="31"/>
  <c r="A3" i="31"/>
  <c r="N38" i="19"/>
  <c r="N42" i="19"/>
  <c r="N48" i="19"/>
  <c r="I60" i="31" l="1"/>
  <c r="N9" i="19" s="1"/>
  <c r="A15" i="2"/>
  <c r="J45" i="4" l="1"/>
  <c r="J46" i="4"/>
  <c r="J47" i="4"/>
  <c r="A9" i="4"/>
  <c r="J48" i="4"/>
  <c r="J49" i="4"/>
  <c r="J50" i="4"/>
  <c r="J51" i="4"/>
  <c r="J52" i="4"/>
  <c r="J53" i="4"/>
  <c r="M54" i="19" l="1"/>
  <c r="G60" i="30"/>
  <c r="F60" i="30"/>
  <c r="E60" i="30"/>
  <c r="H60" i="29"/>
  <c r="G60" i="29"/>
  <c r="F60" i="29"/>
  <c r="E60" i="29"/>
  <c r="D60" i="29"/>
  <c r="H60" i="28"/>
  <c r="G60" i="28"/>
  <c r="F60" i="28"/>
  <c r="E60" i="28"/>
  <c r="D60" i="28"/>
  <c r="H60" i="27"/>
  <c r="G60" i="27"/>
  <c r="F60" i="27"/>
  <c r="E60" i="27"/>
  <c r="D60" i="27"/>
  <c r="H60" i="26"/>
  <c r="G60" i="26"/>
  <c r="F60" i="26"/>
  <c r="E60" i="26"/>
  <c r="D60" i="26"/>
  <c r="H60" i="25"/>
  <c r="G60" i="25"/>
  <c r="F60" i="25"/>
  <c r="E60" i="25"/>
  <c r="D60" i="25"/>
  <c r="H60" i="24"/>
  <c r="G60" i="24"/>
  <c r="F60" i="24"/>
  <c r="E60" i="24"/>
  <c r="D60" i="24"/>
  <c r="H60" i="23"/>
  <c r="G60" i="23"/>
  <c r="F60" i="23"/>
  <c r="E60" i="23"/>
  <c r="D60" i="23"/>
  <c r="H60" i="22"/>
  <c r="G60" i="22"/>
  <c r="F60" i="22"/>
  <c r="E60" i="22"/>
  <c r="D60" i="22"/>
  <c r="H60" i="20"/>
  <c r="G60" i="20"/>
  <c r="F60" i="20"/>
  <c r="E60" i="20"/>
  <c r="D60" i="20"/>
  <c r="H60" i="9"/>
  <c r="G60" i="9"/>
  <c r="F60" i="9"/>
  <c r="E60" i="9"/>
  <c r="D60" i="9"/>
  <c r="AK10" i="30"/>
  <c r="AK11" i="30"/>
  <c r="M11" i="19" s="1"/>
  <c r="AK12" i="30"/>
  <c r="AK13" i="30"/>
  <c r="AK14" i="30"/>
  <c r="AK15" i="30"/>
  <c r="AK16" i="30"/>
  <c r="AK17" i="30"/>
  <c r="AK18" i="30"/>
  <c r="AK19" i="30"/>
  <c r="M19" i="19" s="1"/>
  <c r="AK20" i="30"/>
  <c r="AK21" i="30"/>
  <c r="AK22" i="30"/>
  <c r="AK23" i="30"/>
  <c r="AK24" i="30"/>
  <c r="AK25" i="30"/>
  <c r="AK26" i="30"/>
  <c r="AK27" i="30"/>
  <c r="AK28" i="30"/>
  <c r="AK29" i="30"/>
  <c r="AK30" i="30"/>
  <c r="AK31" i="30"/>
  <c r="AK32" i="30"/>
  <c r="AK33" i="30"/>
  <c r="AK34" i="30"/>
  <c r="M34" i="19" s="1"/>
  <c r="AK35" i="30"/>
  <c r="M35" i="19" s="1"/>
  <c r="AK36" i="30"/>
  <c r="M36" i="19" s="1"/>
  <c r="AK37" i="30"/>
  <c r="M37" i="19" s="1"/>
  <c r="AK38" i="30"/>
  <c r="M38" i="19" s="1"/>
  <c r="AK39" i="30"/>
  <c r="M39" i="19" s="1"/>
  <c r="AK40" i="30"/>
  <c r="M40" i="19" s="1"/>
  <c r="AK41" i="30"/>
  <c r="M41" i="19" s="1"/>
  <c r="AK42" i="30"/>
  <c r="M42" i="19" s="1"/>
  <c r="AK43" i="30"/>
  <c r="M43" i="19" s="1"/>
  <c r="AK44" i="30"/>
  <c r="M44" i="19" s="1"/>
  <c r="AK45" i="30"/>
  <c r="M45" i="19" s="1"/>
  <c r="AK46" i="30"/>
  <c r="M46" i="19" s="1"/>
  <c r="AK47" i="30"/>
  <c r="M47" i="19" s="1"/>
  <c r="AK48" i="30"/>
  <c r="M48" i="19" s="1"/>
  <c r="AK49" i="30"/>
  <c r="M49" i="19" s="1"/>
  <c r="M50" i="19"/>
  <c r="M51" i="19"/>
  <c r="M52" i="19"/>
  <c r="M53" i="19"/>
  <c r="AJ11" i="30"/>
  <c r="AJ12" i="30"/>
  <c r="AJ13" i="30"/>
  <c r="AJ14" i="30"/>
  <c r="AJ15" i="30"/>
  <c r="AJ16" i="30"/>
  <c r="AJ17" i="30"/>
  <c r="AJ18" i="30"/>
  <c r="AJ19" i="30"/>
  <c r="AJ20" i="30"/>
  <c r="AJ21" i="30"/>
  <c r="AJ22" i="30"/>
  <c r="AJ23" i="30"/>
  <c r="AJ24" i="30"/>
  <c r="AJ25" i="30"/>
  <c r="AJ26" i="30"/>
  <c r="AJ27" i="30"/>
  <c r="AJ28" i="30"/>
  <c r="AJ29" i="30"/>
  <c r="AJ30" i="30"/>
  <c r="AJ31" i="30"/>
  <c r="AJ32" i="30"/>
  <c r="AJ33" i="30"/>
  <c r="AJ34" i="30"/>
  <c r="AJ35" i="30"/>
  <c r="AJ36" i="30"/>
  <c r="AJ37" i="30"/>
  <c r="AJ38" i="30"/>
  <c r="AJ39" i="30"/>
  <c r="AJ40" i="30"/>
  <c r="AJ41" i="30"/>
  <c r="AJ42" i="30"/>
  <c r="AJ43" i="30"/>
  <c r="AJ44" i="30"/>
  <c r="AJ45" i="30"/>
  <c r="AJ46" i="30"/>
  <c r="AJ47" i="30"/>
  <c r="AJ10" i="30"/>
  <c r="AI11" i="30"/>
  <c r="AI12" i="30"/>
  <c r="AI13" i="30"/>
  <c r="AI14" i="30"/>
  <c r="AI15" i="30"/>
  <c r="AI16" i="30"/>
  <c r="AI17" i="30"/>
  <c r="AI18" i="30"/>
  <c r="AI19" i="30"/>
  <c r="AI20" i="30"/>
  <c r="AI21" i="30"/>
  <c r="AI22" i="30"/>
  <c r="AI23" i="30"/>
  <c r="AI24" i="30"/>
  <c r="AI25" i="30"/>
  <c r="AI26" i="30"/>
  <c r="AI27" i="30"/>
  <c r="AI28" i="30"/>
  <c r="AI29" i="30"/>
  <c r="AI30" i="30"/>
  <c r="AI31" i="30"/>
  <c r="AI32" i="30"/>
  <c r="AI33" i="30"/>
  <c r="AI34" i="30"/>
  <c r="AI35" i="30"/>
  <c r="AI36" i="30"/>
  <c r="AI37" i="30"/>
  <c r="AI38" i="30"/>
  <c r="AI39" i="30"/>
  <c r="AI40" i="30"/>
  <c r="AI41" i="30"/>
  <c r="AI42" i="30"/>
  <c r="AI43" i="30"/>
  <c r="AI44" i="30"/>
  <c r="AI45" i="30"/>
  <c r="AI46" i="30"/>
  <c r="AI11" i="29"/>
  <c r="AI12" i="29"/>
  <c r="AI13" i="29"/>
  <c r="AI14" i="29"/>
  <c r="AI15" i="29"/>
  <c r="AI16" i="29"/>
  <c r="AI17" i="29"/>
  <c r="AI18" i="29"/>
  <c r="AI19" i="29"/>
  <c r="AI20" i="29"/>
  <c r="AI21" i="29"/>
  <c r="AI22" i="29"/>
  <c r="AI23" i="29"/>
  <c r="AI24" i="29"/>
  <c r="AI25" i="29"/>
  <c r="AI26" i="29"/>
  <c r="AI27" i="29"/>
  <c r="AI28" i="29"/>
  <c r="AI29" i="29"/>
  <c r="AI30" i="29"/>
  <c r="AI31" i="29"/>
  <c r="AI32" i="29"/>
  <c r="AI33" i="29"/>
  <c r="AI34" i="29"/>
  <c r="AI35" i="29"/>
  <c r="AI36" i="29"/>
  <c r="AI37" i="29"/>
  <c r="AI38" i="29"/>
  <c r="AI39" i="29"/>
  <c r="AI40" i="29"/>
  <c r="AI41" i="29"/>
  <c r="AI42" i="29"/>
  <c r="AI43" i="29"/>
  <c r="AI44" i="29"/>
  <c r="AI45" i="29"/>
  <c r="AI46" i="29"/>
  <c r="AI47" i="29"/>
  <c r="AI48" i="29"/>
  <c r="AI10" i="29"/>
  <c r="AH11" i="29"/>
  <c r="AH12" i="29"/>
  <c r="AH13" i="29"/>
  <c r="AH14" i="29"/>
  <c r="AH15" i="29"/>
  <c r="AH16" i="29"/>
  <c r="AH17" i="29"/>
  <c r="AH18" i="29"/>
  <c r="AH19" i="29"/>
  <c r="AH20" i="29"/>
  <c r="AH21" i="29"/>
  <c r="AH22" i="29"/>
  <c r="AH23" i="29"/>
  <c r="AH24" i="29"/>
  <c r="AH25" i="29"/>
  <c r="AH26" i="29"/>
  <c r="AH27" i="29"/>
  <c r="AH28" i="29"/>
  <c r="AH29" i="29"/>
  <c r="AH30" i="29"/>
  <c r="AH31" i="29"/>
  <c r="AH32" i="29"/>
  <c r="AH33" i="29"/>
  <c r="AH34" i="29"/>
  <c r="AH35" i="29"/>
  <c r="AH36" i="29"/>
  <c r="AH37" i="29"/>
  <c r="AH38" i="29"/>
  <c r="AH39" i="29"/>
  <c r="AH40" i="29"/>
  <c r="AH41" i="29"/>
  <c r="AH42" i="29"/>
  <c r="AH43" i="29"/>
  <c r="AH44" i="29"/>
  <c r="AH45" i="29"/>
  <c r="AH46" i="29"/>
  <c r="AH47" i="29"/>
  <c r="AH48" i="29"/>
  <c r="AH10" i="29"/>
  <c r="AK11" i="28"/>
  <c r="AK12" i="28"/>
  <c r="AK13" i="28"/>
  <c r="AK14" i="28"/>
  <c r="AK15" i="28"/>
  <c r="AK16" i="28"/>
  <c r="AK17" i="28"/>
  <c r="AK18" i="28"/>
  <c r="AK19" i="28"/>
  <c r="AK20" i="28"/>
  <c r="AK21" i="28"/>
  <c r="AK22" i="28"/>
  <c r="AK23" i="28"/>
  <c r="AK24" i="28"/>
  <c r="AK25" i="28"/>
  <c r="AK26" i="28"/>
  <c r="AK27" i="28"/>
  <c r="AK28" i="28"/>
  <c r="AK29" i="28"/>
  <c r="AK30" i="28"/>
  <c r="AK31" i="28"/>
  <c r="AK32" i="28"/>
  <c r="AK33" i="28"/>
  <c r="AK34" i="28"/>
  <c r="AK35" i="28"/>
  <c r="AK36" i="28"/>
  <c r="AK37" i="28"/>
  <c r="AK38" i="28"/>
  <c r="AK39" i="28"/>
  <c r="AK40" i="28"/>
  <c r="AK41" i="28"/>
  <c r="AK42" i="28"/>
  <c r="AK43" i="28"/>
  <c r="AK44" i="28"/>
  <c r="AK45" i="28"/>
  <c r="AK46" i="28"/>
  <c r="AK47" i="28"/>
  <c r="AK48" i="28"/>
  <c r="AK49" i="28"/>
  <c r="AK50" i="28"/>
  <c r="AK10" i="28"/>
  <c r="AJ11" i="28"/>
  <c r="AJ12" i="28"/>
  <c r="AJ13" i="28"/>
  <c r="AJ14" i="28"/>
  <c r="AJ15" i="28"/>
  <c r="AJ16" i="28"/>
  <c r="AJ17" i="28"/>
  <c r="AJ18" i="28"/>
  <c r="AJ19" i="28"/>
  <c r="AJ20" i="28"/>
  <c r="AJ21" i="28"/>
  <c r="AJ22" i="28"/>
  <c r="AJ23" i="28"/>
  <c r="AJ24" i="28"/>
  <c r="AJ25" i="28"/>
  <c r="AJ26" i="28"/>
  <c r="AJ27" i="28"/>
  <c r="AJ28" i="28"/>
  <c r="AJ29" i="28"/>
  <c r="AJ30" i="28"/>
  <c r="AJ31" i="28"/>
  <c r="AJ32" i="28"/>
  <c r="AJ33" i="28"/>
  <c r="AJ34" i="28"/>
  <c r="AJ35" i="28"/>
  <c r="AJ36" i="28"/>
  <c r="AJ37" i="28"/>
  <c r="AJ38" i="28"/>
  <c r="AJ39" i="28"/>
  <c r="AJ40" i="28"/>
  <c r="AJ41" i="28"/>
  <c r="AJ42" i="28"/>
  <c r="AJ43" i="28"/>
  <c r="AJ44" i="28"/>
  <c r="AJ45" i="28"/>
  <c r="AJ46" i="28"/>
  <c r="AJ47" i="28"/>
  <c r="AJ48" i="28"/>
  <c r="AJ49" i="28"/>
  <c r="AJ50" i="28"/>
  <c r="AJ10" i="28"/>
  <c r="AI11" i="28"/>
  <c r="AI12" i="28"/>
  <c r="AI13" i="28"/>
  <c r="AI14" i="28"/>
  <c r="AI15" i="28"/>
  <c r="AI16" i="28"/>
  <c r="AI17" i="28"/>
  <c r="AI18" i="28"/>
  <c r="AI19" i="28"/>
  <c r="AI20" i="28"/>
  <c r="AI21" i="28"/>
  <c r="AI22" i="28"/>
  <c r="AI23" i="28"/>
  <c r="AI24" i="28"/>
  <c r="AI25" i="28"/>
  <c r="AI26" i="28"/>
  <c r="AI27" i="28"/>
  <c r="AI28" i="28"/>
  <c r="AI29" i="28"/>
  <c r="AI30" i="28"/>
  <c r="AI31" i="28"/>
  <c r="AI32" i="28"/>
  <c r="AI33" i="28"/>
  <c r="AI34" i="28"/>
  <c r="AI35" i="28"/>
  <c r="AI36" i="28"/>
  <c r="AI37" i="28"/>
  <c r="AI38" i="28"/>
  <c r="AI39" i="28"/>
  <c r="AI40" i="28"/>
  <c r="AI41" i="28"/>
  <c r="AI42" i="28"/>
  <c r="AI43" i="28"/>
  <c r="AI44" i="28"/>
  <c r="AI45" i="28"/>
  <c r="AI46" i="28"/>
  <c r="AI47" i="28"/>
  <c r="AI48" i="28"/>
  <c r="AI49" i="28"/>
  <c r="AI50" i="28"/>
  <c r="AI10" i="28"/>
  <c r="AK11" i="27"/>
  <c r="AK12" i="27"/>
  <c r="AK13" i="27"/>
  <c r="AK14" i="27"/>
  <c r="AK15" i="27"/>
  <c r="AK16" i="27"/>
  <c r="AK17" i="27"/>
  <c r="AK18" i="27"/>
  <c r="AK19" i="27"/>
  <c r="AK20" i="27"/>
  <c r="AK21" i="27"/>
  <c r="AK22" i="27"/>
  <c r="AK23" i="27"/>
  <c r="AK24" i="27"/>
  <c r="AK25" i="27"/>
  <c r="AK26" i="27"/>
  <c r="AK27" i="27"/>
  <c r="AK28" i="27"/>
  <c r="AK29" i="27"/>
  <c r="AK30" i="27"/>
  <c r="AK31" i="27"/>
  <c r="AK32" i="27"/>
  <c r="AK33" i="27"/>
  <c r="AK34" i="27"/>
  <c r="AK35" i="27"/>
  <c r="AK36" i="27"/>
  <c r="AK37" i="27"/>
  <c r="AK38" i="27"/>
  <c r="AK39" i="27"/>
  <c r="AK40" i="27"/>
  <c r="AK41" i="27"/>
  <c r="AK42" i="27"/>
  <c r="AK43" i="27"/>
  <c r="AK44" i="27"/>
  <c r="AK45" i="27"/>
  <c r="AK46" i="27"/>
  <c r="AK47" i="27"/>
  <c r="AK48" i="27"/>
  <c r="AK49" i="27"/>
  <c r="AK50" i="27"/>
  <c r="AK10" i="27"/>
  <c r="AJ11" i="27"/>
  <c r="AJ12" i="27"/>
  <c r="AJ13" i="27"/>
  <c r="AJ14" i="27"/>
  <c r="AJ15" i="27"/>
  <c r="AJ16" i="27"/>
  <c r="AJ17" i="27"/>
  <c r="AJ18" i="27"/>
  <c r="AJ19" i="27"/>
  <c r="AJ20" i="27"/>
  <c r="AJ21" i="27"/>
  <c r="AJ22" i="27"/>
  <c r="AJ23" i="27"/>
  <c r="AJ24" i="27"/>
  <c r="AJ25" i="27"/>
  <c r="AJ26" i="27"/>
  <c r="AJ27" i="27"/>
  <c r="AJ28" i="27"/>
  <c r="AJ29" i="27"/>
  <c r="AJ30" i="27"/>
  <c r="AJ31" i="27"/>
  <c r="AJ32" i="27"/>
  <c r="AJ33" i="27"/>
  <c r="AJ34" i="27"/>
  <c r="AJ35" i="27"/>
  <c r="AJ36" i="27"/>
  <c r="AJ37" i="27"/>
  <c r="AJ38" i="27"/>
  <c r="AJ39" i="27"/>
  <c r="AJ40" i="27"/>
  <c r="AJ41" i="27"/>
  <c r="AJ42" i="27"/>
  <c r="AJ43" i="27"/>
  <c r="AJ44" i="27"/>
  <c r="AJ45" i="27"/>
  <c r="AJ46" i="27"/>
  <c r="AJ47" i="27"/>
  <c r="AJ48" i="27"/>
  <c r="AJ49" i="27"/>
  <c r="AJ50" i="27"/>
  <c r="AJ10" i="27"/>
  <c r="AI11" i="27"/>
  <c r="AI12" i="27"/>
  <c r="AI13" i="27"/>
  <c r="AI14" i="27"/>
  <c r="AI15" i="27"/>
  <c r="AI16" i="27"/>
  <c r="AI17" i="27"/>
  <c r="AI18" i="27"/>
  <c r="AI19" i="27"/>
  <c r="AI20" i="27"/>
  <c r="AI21" i="27"/>
  <c r="AI22" i="27"/>
  <c r="AI23" i="27"/>
  <c r="AI24" i="27"/>
  <c r="AI25" i="27"/>
  <c r="AI26" i="27"/>
  <c r="AI27" i="27"/>
  <c r="AI28" i="27"/>
  <c r="AI29" i="27"/>
  <c r="AI30" i="27"/>
  <c r="AI31" i="27"/>
  <c r="AI32" i="27"/>
  <c r="AI33" i="27"/>
  <c r="AI34" i="27"/>
  <c r="AI35" i="27"/>
  <c r="AI36" i="27"/>
  <c r="AI37" i="27"/>
  <c r="AI38" i="27"/>
  <c r="AI39" i="27"/>
  <c r="AI40" i="27"/>
  <c r="AI41" i="27"/>
  <c r="AI42" i="27"/>
  <c r="AI43" i="27"/>
  <c r="AI44" i="27"/>
  <c r="AI45" i="27"/>
  <c r="AI46" i="27"/>
  <c r="AI47" i="27"/>
  <c r="AI48" i="27"/>
  <c r="AI49" i="27"/>
  <c r="AI50" i="27"/>
  <c r="AI10" i="27"/>
  <c r="AJ11" i="26"/>
  <c r="AJ12" i="26"/>
  <c r="AJ13" i="26"/>
  <c r="AJ14" i="26"/>
  <c r="AJ15" i="26"/>
  <c r="AJ16" i="26"/>
  <c r="AJ17" i="26"/>
  <c r="AJ18" i="26"/>
  <c r="AJ19" i="26"/>
  <c r="AJ20" i="26"/>
  <c r="AJ21" i="26"/>
  <c r="AJ22" i="26"/>
  <c r="AJ23" i="26"/>
  <c r="AJ24" i="26"/>
  <c r="AJ25" i="26"/>
  <c r="AJ26" i="26"/>
  <c r="AJ27" i="26"/>
  <c r="AJ28" i="26"/>
  <c r="AJ29" i="26"/>
  <c r="AJ30" i="26"/>
  <c r="AJ31" i="26"/>
  <c r="AJ32" i="26"/>
  <c r="AJ33" i="26"/>
  <c r="AJ34" i="26"/>
  <c r="AJ35" i="26"/>
  <c r="AJ36" i="26"/>
  <c r="AJ37" i="26"/>
  <c r="AJ38" i="26"/>
  <c r="AJ39" i="26"/>
  <c r="AJ40" i="26"/>
  <c r="AJ41" i="26"/>
  <c r="AJ42" i="26"/>
  <c r="AJ43" i="26"/>
  <c r="AJ44" i="26"/>
  <c r="AJ45" i="26"/>
  <c r="AJ46" i="26"/>
  <c r="AJ47" i="26"/>
  <c r="AJ48" i="26"/>
  <c r="AJ49" i="26"/>
  <c r="AJ50" i="26"/>
  <c r="AJ10" i="26"/>
  <c r="AI11" i="26"/>
  <c r="AI12" i="26"/>
  <c r="AI13" i="26"/>
  <c r="AI14" i="26"/>
  <c r="AI15" i="26"/>
  <c r="AI16" i="26"/>
  <c r="AI17" i="26"/>
  <c r="AI18" i="26"/>
  <c r="AI19" i="26"/>
  <c r="AI20" i="26"/>
  <c r="AI21" i="26"/>
  <c r="AI22" i="26"/>
  <c r="AI23" i="26"/>
  <c r="AI24" i="26"/>
  <c r="AI25" i="26"/>
  <c r="AI26" i="26"/>
  <c r="AI27" i="26"/>
  <c r="AI28" i="26"/>
  <c r="AI29" i="26"/>
  <c r="AI30" i="26"/>
  <c r="AI31" i="26"/>
  <c r="AI32" i="26"/>
  <c r="AI33" i="26"/>
  <c r="AI34" i="26"/>
  <c r="AI35" i="26"/>
  <c r="AI36" i="26"/>
  <c r="AI37" i="26"/>
  <c r="AI38" i="26"/>
  <c r="AI39" i="26"/>
  <c r="AI40" i="26"/>
  <c r="AI41" i="26"/>
  <c r="AI42" i="26"/>
  <c r="AI43" i="26"/>
  <c r="AI44" i="26"/>
  <c r="AI45" i="26"/>
  <c r="AI46" i="26"/>
  <c r="AI47" i="26"/>
  <c r="AI48" i="26"/>
  <c r="AI49" i="26"/>
  <c r="AI50" i="26"/>
  <c r="AI10" i="26"/>
  <c r="AH11" i="26"/>
  <c r="AH12" i="26"/>
  <c r="AH13" i="26"/>
  <c r="AH14" i="26"/>
  <c r="AH15" i="26"/>
  <c r="AH16" i="26"/>
  <c r="AH17" i="26"/>
  <c r="AH1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1" i="26"/>
  <c r="AH32" i="26"/>
  <c r="AH33" i="26"/>
  <c r="AH34" i="26"/>
  <c r="AH35" i="26"/>
  <c r="AH36" i="26"/>
  <c r="AH37" i="26"/>
  <c r="AH38" i="26"/>
  <c r="AH39" i="26"/>
  <c r="AH40" i="26"/>
  <c r="AH41" i="26"/>
  <c r="AH42" i="26"/>
  <c r="AH43" i="26"/>
  <c r="AH44" i="26"/>
  <c r="AH45" i="26"/>
  <c r="AH46" i="26"/>
  <c r="AH47" i="26"/>
  <c r="AH48" i="26"/>
  <c r="AH49" i="26"/>
  <c r="AH50" i="26"/>
  <c r="AH10" i="26"/>
  <c r="AK11" i="25"/>
  <c r="AK12" i="25"/>
  <c r="AK13" i="25"/>
  <c r="AK14" i="25"/>
  <c r="AK15" i="25"/>
  <c r="AK16" i="25"/>
  <c r="AK17" i="25"/>
  <c r="AK18" i="25"/>
  <c r="AK19" i="25"/>
  <c r="AK20" i="25"/>
  <c r="AK21" i="25"/>
  <c r="AK22" i="25"/>
  <c r="AK23" i="25"/>
  <c r="AK24" i="25"/>
  <c r="AK25" i="25"/>
  <c r="AK26" i="25"/>
  <c r="AK27" i="25"/>
  <c r="AK28" i="25"/>
  <c r="AK29" i="25"/>
  <c r="AK30" i="25"/>
  <c r="AK31" i="25"/>
  <c r="AK32" i="25"/>
  <c r="AK33" i="25"/>
  <c r="AK34" i="25"/>
  <c r="AK35" i="25"/>
  <c r="AK36" i="25"/>
  <c r="AK37" i="25"/>
  <c r="AK38" i="25"/>
  <c r="AK39" i="25"/>
  <c r="AK40" i="25"/>
  <c r="AK41" i="25"/>
  <c r="AK42" i="25"/>
  <c r="AK43" i="25"/>
  <c r="AK44" i="25"/>
  <c r="AK45" i="25"/>
  <c r="AK46" i="25"/>
  <c r="AK47" i="25"/>
  <c r="AK48" i="25"/>
  <c r="AK49" i="25"/>
  <c r="AK50" i="25"/>
  <c r="AK51" i="25"/>
  <c r="AK10" i="25"/>
  <c r="AJ11" i="25"/>
  <c r="AJ12" i="25"/>
  <c r="AJ13" i="25"/>
  <c r="AJ14" i="25"/>
  <c r="AJ15" i="25"/>
  <c r="AJ16" i="25"/>
  <c r="AJ17" i="25"/>
  <c r="AJ18" i="25"/>
  <c r="AJ19" i="25"/>
  <c r="AJ20" i="25"/>
  <c r="AJ21" i="25"/>
  <c r="AJ22" i="25"/>
  <c r="AJ23" i="25"/>
  <c r="AJ24" i="25"/>
  <c r="AJ25" i="25"/>
  <c r="AJ26" i="25"/>
  <c r="AJ27" i="25"/>
  <c r="AJ28" i="25"/>
  <c r="AJ29" i="25"/>
  <c r="AJ30" i="25"/>
  <c r="AJ31" i="25"/>
  <c r="AJ32" i="25"/>
  <c r="AJ33" i="25"/>
  <c r="AJ34" i="25"/>
  <c r="AJ35" i="25"/>
  <c r="AJ36" i="25"/>
  <c r="AJ37" i="25"/>
  <c r="AJ38" i="25"/>
  <c r="AJ39" i="25"/>
  <c r="AJ40" i="25"/>
  <c r="AJ41" i="25"/>
  <c r="AJ42" i="25"/>
  <c r="AJ43" i="25"/>
  <c r="AJ44" i="25"/>
  <c r="AJ45" i="25"/>
  <c r="AJ46" i="25"/>
  <c r="AJ47" i="25"/>
  <c r="AJ48" i="25"/>
  <c r="AJ49" i="25"/>
  <c r="AJ50" i="25"/>
  <c r="AJ51" i="25"/>
  <c r="AJ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AI27" i="25"/>
  <c r="AI28" i="25"/>
  <c r="AI29" i="25"/>
  <c r="AI30" i="25"/>
  <c r="AI31" i="25"/>
  <c r="AI32" i="25"/>
  <c r="AI33" i="25"/>
  <c r="AI34" i="25"/>
  <c r="AI35" i="25"/>
  <c r="AI36" i="25"/>
  <c r="AI37" i="25"/>
  <c r="AI38" i="25"/>
  <c r="AI39" i="25"/>
  <c r="AI40" i="25"/>
  <c r="AI41" i="25"/>
  <c r="AI42" i="25"/>
  <c r="AI43" i="25"/>
  <c r="AI44" i="25"/>
  <c r="AI45" i="25"/>
  <c r="AI46" i="25"/>
  <c r="AI47" i="25"/>
  <c r="AI48" i="25"/>
  <c r="AI49" i="25"/>
  <c r="AI50" i="25"/>
  <c r="AI51" i="25"/>
  <c r="AI10" i="25"/>
  <c r="AJ11" i="24"/>
  <c r="AJ12" i="24"/>
  <c r="AJ13" i="24"/>
  <c r="AJ14" i="24"/>
  <c r="AJ15" i="24"/>
  <c r="AJ16" i="24"/>
  <c r="AJ17" i="24"/>
  <c r="AJ18" i="24"/>
  <c r="AJ19" i="24"/>
  <c r="AJ20" i="24"/>
  <c r="AJ21" i="24"/>
  <c r="AJ22" i="24"/>
  <c r="AJ23" i="24"/>
  <c r="AJ24" i="24"/>
  <c r="AJ25" i="24"/>
  <c r="AJ26" i="24"/>
  <c r="AJ27" i="24"/>
  <c r="AJ28" i="24"/>
  <c r="AJ29" i="24"/>
  <c r="AJ30" i="24"/>
  <c r="AJ31" i="24"/>
  <c r="AJ32" i="24"/>
  <c r="AJ33" i="24"/>
  <c r="AJ34" i="24"/>
  <c r="AJ35" i="24"/>
  <c r="AJ36" i="24"/>
  <c r="AJ37" i="24"/>
  <c r="AJ38" i="24"/>
  <c r="AJ39" i="24"/>
  <c r="AJ40" i="24"/>
  <c r="AJ41" i="24"/>
  <c r="AJ42" i="24"/>
  <c r="AJ43" i="24"/>
  <c r="AJ44" i="24"/>
  <c r="AJ45" i="24"/>
  <c r="AJ46" i="24"/>
  <c r="AJ47" i="24"/>
  <c r="AJ48" i="24"/>
  <c r="AJ49" i="24"/>
  <c r="AJ50" i="24"/>
  <c r="AJ51" i="24"/>
  <c r="AJ52" i="24"/>
  <c r="AJ10" i="24"/>
  <c r="AI11" i="24"/>
  <c r="AI12" i="24"/>
  <c r="AI13" i="24"/>
  <c r="AI14" i="24"/>
  <c r="AI15" i="24"/>
  <c r="AI16" i="24"/>
  <c r="AI17" i="24"/>
  <c r="AI18" i="24"/>
  <c r="AI19" i="24"/>
  <c r="AI20" i="24"/>
  <c r="AI21" i="24"/>
  <c r="AI22" i="24"/>
  <c r="AI23" i="24"/>
  <c r="AI24" i="24"/>
  <c r="AI25" i="24"/>
  <c r="AI26" i="24"/>
  <c r="AI27" i="24"/>
  <c r="AI28" i="24"/>
  <c r="AI29" i="24"/>
  <c r="AI30" i="24"/>
  <c r="AI31" i="24"/>
  <c r="AI32" i="24"/>
  <c r="AI33" i="24"/>
  <c r="AI34" i="24"/>
  <c r="AI35" i="24"/>
  <c r="AI36" i="24"/>
  <c r="AI37" i="24"/>
  <c r="AI38" i="24"/>
  <c r="AI39" i="24"/>
  <c r="AI40" i="24"/>
  <c r="AI41" i="24"/>
  <c r="AI42" i="24"/>
  <c r="AI43" i="24"/>
  <c r="AI44" i="24"/>
  <c r="AI45" i="24"/>
  <c r="AI46" i="24"/>
  <c r="AI47" i="24"/>
  <c r="AI48" i="24"/>
  <c r="AI49" i="24"/>
  <c r="AI50" i="24"/>
  <c r="AI51" i="24"/>
  <c r="AI52" i="24"/>
  <c r="AI10" i="24"/>
  <c r="AH11" i="24"/>
  <c r="AH12" i="24"/>
  <c r="AH13" i="24"/>
  <c r="AH14" i="24"/>
  <c r="AH15" i="24"/>
  <c r="AH16" i="24"/>
  <c r="AH17" i="24"/>
  <c r="AH18" i="24"/>
  <c r="AH19" i="24"/>
  <c r="AH20" i="24"/>
  <c r="AH21" i="24"/>
  <c r="AH22" i="24"/>
  <c r="AH23" i="24"/>
  <c r="AH24" i="24"/>
  <c r="AH25" i="24"/>
  <c r="AH26" i="24"/>
  <c r="AH27" i="24"/>
  <c r="AH28" i="24"/>
  <c r="AH29" i="24"/>
  <c r="AH30" i="24"/>
  <c r="AH31" i="24"/>
  <c r="AH32" i="24"/>
  <c r="AH33" i="24"/>
  <c r="AH34" i="24"/>
  <c r="AH35" i="24"/>
  <c r="AH36" i="24"/>
  <c r="AH37" i="24"/>
  <c r="AH38" i="24"/>
  <c r="AH39" i="24"/>
  <c r="AH40" i="24"/>
  <c r="AH41" i="24"/>
  <c r="AH42" i="24"/>
  <c r="AH43" i="24"/>
  <c r="AH44" i="24"/>
  <c r="AH45" i="24"/>
  <c r="AH46" i="24"/>
  <c r="AH47" i="24"/>
  <c r="AH48" i="24"/>
  <c r="AH49" i="24"/>
  <c r="AH50" i="24"/>
  <c r="AH51" i="24"/>
  <c r="AH52" i="24"/>
  <c r="AH10" i="24"/>
  <c r="AK11" i="23"/>
  <c r="AK12" i="23"/>
  <c r="AK13" i="23"/>
  <c r="AK14" i="23"/>
  <c r="AK15" i="23"/>
  <c r="AK16" i="23"/>
  <c r="AK17" i="23"/>
  <c r="AK18" i="23"/>
  <c r="AK19" i="23"/>
  <c r="AK20" i="23"/>
  <c r="AK21" i="23"/>
  <c r="AK22" i="23"/>
  <c r="AK23" i="23"/>
  <c r="AK24" i="23"/>
  <c r="AK25" i="23"/>
  <c r="AK26" i="23"/>
  <c r="AK27" i="23"/>
  <c r="AK28" i="23"/>
  <c r="AK29" i="23"/>
  <c r="AK30" i="23"/>
  <c r="AK31" i="23"/>
  <c r="AK32" i="23"/>
  <c r="AK33" i="23"/>
  <c r="AK34" i="23"/>
  <c r="AK35" i="23"/>
  <c r="AK36" i="23"/>
  <c r="AK37" i="23"/>
  <c r="AK38" i="23"/>
  <c r="AK39" i="23"/>
  <c r="AK40" i="23"/>
  <c r="AK41" i="23"/>
  <c r="AK42" i="23"/>
  <c r="AK43" i="23"/>
  <c r="AK44" i="23"/>
  <c r="AK45" i="23"/>
  <c r="AK46" i="23"/>
  <c r="AK47" i="23"/>
  <c r="AK48" i="23"/>
  <c r="AK49" i="23"/>
  <c r="AK50" i="23"/>
  <c r="AK51" i="23"/>
  <c r="AK52" i="23"/>
  <c r="AK10" i="23"/>
  <c r="AJ11" i="23"/>
  <c r="AJ12" i="23"/>
  <c r="AJ13" i="23"/>
  <c r="AJ14" i="23"/>
  <c r="AJ15" i="23"/>
  <c r="AJ16" i="23"/>
  <c r="AJ17" i="23"/>
  <c r="AJ18" i="23"/>
  <c r="AJ19" i="23"/>
  <c r="AJ20" i="23"/>
  <c r="AJ21" i="23"/>
  <c r="AJ22" i="23"/>
  <c r="AJ23" i="23"/>
  <c r="AJ24" i="23"/>
  <c r="AJ25" i="23"/>
  <c r="AJ26" i="23"/>
  <c r="AJ27" i="23"/>
  <c r="AJ28" i="23"/>
  <c r="AJ29" i="23"/>
  <c r="AJ30" i="23"/>
  <c r="AJ31" i="23"/>
  <c r="AJ32" i="23"/>
  <c r="AJ33" i="23"/>
  <c r="AJ34" i="23"/>
  <c r="AJ35" i="23"/>
  <c r="AJ36" i="23"/>
  <c r="AJ37" i="23"/>
  <c r="AJ38" i="23"/>
  <c r="AJ39" i="23"/>
  <c r="AJ40" i="23"/>
  <c r="AJ41" i="23"/>
  <c r="AJ42" i="23"/>
  <c r="AJ43" i="23"/>
  <c r="AJ44" i="23"/>
  <c r="AJ45" i="23"/>
  <c r="AJ46" i="23"/>
  <c r="AJ47" i="23"/>
  <c r="AJ48" i="23"/>
  <c r="AJ49" i="23"/>
  <c r="AJ50" i="23"/>
  <c r="AJ51" i="23"/>
  <c r="AJ52" i="23"/>
  <c r="AJ10" i="23"/>
  <c r="AI11" i="23"/>
  <c r="AI12" i="23"/>
  <c r="AI13" i="23"/>
  <c r="AI14" i="23"/>
  <c r="AI15" i="23"/>
  <c r="AI16" i="23"/>
  <c r="AI17" i="23"/>
  <c r="AI18" i="23"/>
  <c r="AI19" i="23"/>
  <c r="AI20" i="23"/>
  <c r="AI21" i="23"/>
  <c r="AI22" i="23"/>
  <c r="AI23" i="23"/>
  <c r="AI24" i="23"/>
  <c r="AI25" i="23"/>
  <c r="AI26" i="23"/>
  <c r="AI27" i="23"/>
  <c r="AI28" i="23"/>
  <c r="AI29" i="23"/>
  <c r="AI30" i="23"/>
  <c r="AI31" i="23"/>
  <c r="AI32" i="23"/>
  <c r="AI33" i="23"/>
  <c r="AI34" i="23"/>
  <c r="AI35" i="23"/>
  <c r="AI36" i="23"/>
  <c r="AI37" i="23"/>
  <c r="AI38" i="23"/>
  <c r="AI39" i="23"/>
  <c r="AI40" i="23"/>
  <c r="AI41" i="23"/>
  <c r="AI42" i="23"/>
  <c r="AI43" i="23"/>
  <c r="AI44" i="23"/>
  <c r="AI45" i="23"/>
  <c r="AI46" i="23"/>
  <c r="AI47" i="23"/>
  <c r="AI48" i="23"/>
  <c r="AI49" i="23"/>
  <c r="AI50" i="23"/>
  <c r="AI51" i="23"/>
  <c r="AI52" i="23"/>
  <c r="AI10" i="23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31" i="22"/>
  <c r="AK32" i="22"/>
  <c r="AK33" i="22"/>
  <c r="AK34" i="22"/>
  <c r="AK35" i="22"/>
  <c r="AK36" i="22"/>
  <c r="AK37" i="22"/>
  <c r="AK38" i="22"/>
  <c r="AK39" i="22"/>
  <c r="AK40" i="22"/>
  <c r="AK41" i="22"/>
  <c r="AK42" i="22"/>
  <c r="AK43" i="22"/>
  <c r="AK44" i="22"/>
  <c r="AK45" i="22"/>
  <c r="AK46" i="22"/>
  <c r="AK47" i="22"/>
  <c r="AK48" i="22"/>
  <c r="AK49" i="22"/>
  <c r="AK50" i="22"/>
  <c r="AK51" i="22"/>
  <c r="AK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31" i="22"/>
  <c r="AJ32" i="22"/>
  <c r="AJ33" i="22"/>
  <c r="AJ34" i="22"/>
  <c r="AJ35" i="22"/>
  <c r="AJ36" i="22"/>
  <c r="AJ37" i="22"/>
  <c r="AJ38" i="22"/>
  <c r="AJ39" i="22"/>
  <c r="AJ40" i="22"/>
  <c r="AJ41" i="22"/>
  <c r="AJ42" i="22"/>
  <c r="AJ43" i="22"/>
  <c r="AJ44" i="22"/>
  <c r="AJ45" i="22"/>
  <c r="AJ46" i="22"/>
  <c r="AJ47" i="22"/>
  <c r="AJ48" i="22"/>
  <c r="AJ49" i="22"/>
  <c r="AJ50" i="22"/>
  <c r="AJ51" i="22"/>
  <c r="AJ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31" i="22"/>
  <c r="AI32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49" i="22"/>
  <c r="AI50" i="22"/>
  <c r="AI51" i="22"/>
  <c r="AI10" i="22"/>
  <c r="AJ11" i="20"/>
  <c r="AJ12" i="20"/>
  <c r="AJ13" i="20"/>
  <c r="AJ14" i="20"/>
  <c r="AJ15" i="20"/>
  <c r="AJ16" i="20"/>
  <c r="AJ17" i="20"/>
  <c r="AJ18" i="20"/>
  <c r="AJ19" i="20"/>
  <c r="AJ20" i="20"/>
  <c r="AJ21" i="20"/>
  <c r="AJ22" i="20"/>
  <c r="AJ23" i="20"/>
  <c r="AJ24" i="20"/>
  <c r="AJ25" i="20"/>
  <c r="AJ26" i="20"/>
  <c r="AJ27" i="20"/>
  <c r="AJ28" i="20"/>
  <c r="AJ29" i="20"/>
  <c r="AJ30" i="20"/>
  <c r="AJ31" i="20"/>
  <c r="AJ32" i="20"/>
  <c r="AJ33" i="20"/>
  <c r="AJ34" i="20"/>
  <c r="AJ35" i="20"/>
  <c r="AJ36" i="20"/>
  <c r="AJ37" i="20"/>
  <c r="AJ38" i="20"/>
  <c r="AJ39" i="20"/>
  <c r="AJ40" i="20"/>
  <c r="AJ41" i="20"/>
  <c r="AJ42" i="20"/>
  <c r="AJ43" i="20"/>
  <c r="AJ44" i="20"/>
  <c r="AJ45" i="20"/>
  <c r="AJ46" i="20"/>
  <c r="AJ47" i="20"/>
  <c r="AJ48" i="20"/>
  <c r="AJ49" i="20"/>
  <c r="AJ50" i="20"/>
  <c r="AJ51" i="20"/>
  <c r="AJ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I44" i="20"/>
  <c r="AI45" i="20"/>
  <c r="AI46" i="20"/>
  <c r="AI47" i="20"/>
  <c r="AI48" i="20"/>
  <c r="AI49" i="20"/>
  <c r="AI50" i="20"/>
  <c r="AI51" i="20"/>
  <c r="AI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10" i="20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10" i="9"/>
  <c r="I60" i="20" l="1"/>
  <c r="E9" i="4" l="1"/>
  <c r="G9" i="4" s="1"/>
  <c r="A3" i="19"/>
  <c r="A3" i="30"/>
  <c r="A4" i="19"/>
  <c r="T5" i="29"/>
  <c r="T5" i="26"/>
  <c r="T5" i="24"/>
  <c r="T5" i="30"/>
  <c r="T5" i="28"/>
  <c r="T5" i="27"/>
  <c r="T5" i="25"/>
  <c r="T5" i="23"/>
  <c r="T5" i="22"/>
  <c r="T5" i="20"/>
  <c r="G4" i="30"/>
  <c r="A4" i="30"/>
  <c r="G4" i="29"/>
  <c r="A4" i="29"/>
  <c r="A3" i="29"/>
  <c r="G4" i="28"/>
  <c r="A4" i="28"/>
  <c r="A3" i="28"/>
  <c r="G4" i="27"/>
  <c r="A4" i="27"/>
  <c r="A3" i="27"/>
  <c r="G4" i="26"/>
  <c r="A4" i="26"/>
  <c r="A3" i="26"/>
  <c r="G4" i="25"/>
  <c r="A4" i="25"/>
  <c r="A3" i="25"/>
  <c r="G4" i="24"/>
  <c r="A4" i="24"/>
  <c r="A3" i="24"/>
  <c r="G4" i="23"/>
  <c r="A4" i="23"/>
  <c r="A3" i="23"/>
  <c r="G4" i="22"/>
  <c r="A4" i="22"/>
  <c r="A3" i="22"/>
  <c r="G4" i="20"/>
  <c r="A4" i="20"/>
  <c r="A3" i="20"/>
  <c r="T5" i="9"/>
  <c r="A3" i="9"/>
  <c r="G4" i="9"/>
  <c r="A4" i="9"/>
  <c r="A3" i="5"/>
  <c r="A2" i="5"/>
  <c r="A4" i="4"/>
  <c r="A3" i="4"/>
  <c r="A11" i="2"/>
  <c r="E4" i="4"/>
  <c r="DL1" i="3" l="1"/>
  <c r="DH1" i="3"/>
  <c r="DD1" i="3"/>
  <c r="E1" i="3"/>
  <c r="E2" i="3"/>
  <c r="A16" i="2" l="1"/>
  <c r="A13" i="2"/>
  <c r="E44" i="3" l="1"/>
  <c r="E45" i="3"/>
  <c r="E46" i="3"/>
  <c r="E47" i="3"/>
  <c r="E48" i="3"/>
  <c r="E49" i="3"/>
  <c r="E50" i="3"/>
  <c r="E51" i="3"/>
  <c r="E52" i="3"/>
  <c r="E53" i="3"/>
  <c r="E54" i="3"/>
  <c r="E55" i="3"/>
  <c r="L54" i="19" l="1"/>
  <c r="K54" i="19"/>
  <c r="J54" i="19"/>
  <c r="I54" i="19"/>
  <c r="H54" i="19"/>
  <c r="G54" i="19"/>
  <c r="F54" i="19"/>
  <c r="E54" i="19"/>
  <c r="D54" i="19"/>
  <c r="AI55" i="30"/>
  <c r="C55" i="30"/>
  <c r="B55" i="30"/>
  <c r="A55" i="30"/>
  <c r="C53" i="30"/>
  <c r="B53" i="30"/>
  <c r="A53" i="30"/>
  <c r="C52" i="30"/>
  <c r="B52" i="30"/>
  <c r="A52" i="30"/>
  <c r="C51" i="30"/>
  <c r="B51" i="30"/>
  <c r="A51" i="30"/>
  <c r="C50" i="30"/>
  <c r="B50" i="30"/>
  <c r="A50" i="30"/>
  <c r="C49" i="30"/>
  <c r="B49" i="30"/>
  <c r="A49" i="30"/>
  <c r="C48" i="30"/>
  <c r="B48" i="30"/>
  <c r="A48" i="30"/>
  <c r="C47" i="30"/>
  <c r="B47" i="30"/>
  <c r="A47" i="30"/>
  <c r="C46" i="30"/>
  <c r="B46" i="30"/>
  <c r="A46" i="30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8" i="19"/>
  <c r="M17" i="19"/>
  <c r="M16" i="19"/>
  <c r="M15" i="19"/>
  <c r="M14" i="19"/>
  <c r="M13" i="19"/>
  <c r="M12" i="19"/>
  <c r="M10" i="19"/>
  <c r="C10" i="30"/>
  <c r="B10" i="30"/>
  <c r="A10" i="30"/>
  <c r="C55" i="29"/>
  <c r="B55" i="29"/>
  <c r="A55" i="29"/>
  <c r="L53" i="19"/>
  <c r="C53" i="29"/>
  <c r="B53" i="29"/>
  <c r="A53" i="29"/>
  <c r="L52" i="19"/>
  <c r="C52" i="29"/>
  <c r="B52" i="29"/>
  <c r="A52" i="29"/>
  <c r="L51" i="19"/>
  <c r="C51" i="29"/>
  <c r="B51" i="29"/>
  <c r="A51" i="29"/>
  <c r="L50" i="19"/>
  <c r="C50" i="29"/>
  <c r="B50" i="29"/>
  <c r="A50" i="29"/>
  <c r="L49" i="19"/>
  <c r="C49" i="29"/>
  <c r="B49" i="29"/>
  <c r="A49" i="29"/>
  <c r="L48" i="19"/>
  <c r="C48" i="29"/>
  <c r="B48" i="29"/>
  <c r="A48" i="29"/>
  <c r="L47" i="19"/>
  <c r="C47" i="29"/>
  <c r="B47" i="29"/>
  <c r="A47" i="29"/>
  <c r="L46" i="19"/>
  <c r="C46" i="29"/>
  <c r="B46" i="29"/>
  <c r="A46" i="2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C10" i="29"/>
  <c r="B10" i="29"/>
  <c r="A10" i="29"/>
  <c r="K53" i="19"/>
  <c r="K52" i="19"/>
  <c r="K51" i="19"/>
  <c r="K50" i="19"/>
  <c r="C50" i="28"/>
  <c r="B50" i="28"/>
  <c r="A50" i="28"/>
  <c r="K49" i="19"/>
  <c r="C49" i="28"/>
  <c r="B49" i="28"/>
  <c r="A49" i="28"/>
  <c r="K48" i="19"/>
  <c r="C48" i="28"/>
  <c r="B48" i="28"/>
  <c r="A48" i="28"/>
  <c r="K47" i="19"/>
  <c r="C47" i="28"/>
  <c r="B47" i="28"/>
  <c r="A47" i="28"/>
  <c r="K46" i="19"/>
  <c r="C46" i="28"/>
  <c r="B46" i="28"/>
  <c r="A46" i="28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C10" i="28"/>
  <c r="B10" i="28"/>
  <c r="A10" i="28"/>
  <c r="J53" i="19"/>
  <c r="J52" i="19"/>
  <c r="J51" i="19"/>
  <c r="C51" i="27"/>
  <c r="B51" i="27"/>
  <c r="A51" i="27"/>
  <c r="J50" i="19"/>
  <c r="C50" i="27"/>
  <c r="B50" i="27"/>
  <c r="A50" i="27"/>
  <c r="J49" i="19"/>
  <c r="C49" i="27"/>
  <c r="B49" i="27"/>
  <c r="A49" i="27"/>
  <c r="J48" i="19"/>
  <c r="C48" i="27"/>
  <c r="B48" i="27"/>
  <c r="A48" i="27"/>
  <c r="J47" i="19"/>
  <c r="C47" i="27"/>
  <c r="B47" i="27"/>
  <c r="A47" i="27"/>
  <c r="J46" i="19"/>
  <c r="C46" i="27"/>
  <c r="B46" i="27"/>
  <c r="A46" i="27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C10" i="27"/>
  <c r="B10" i="27"/>
  <c r="A10" i="27"/>
  <c r="I53" i="19"/>
  <c r="I52" i="19"/>
  <c r="I51" i="19"/>
  <c r="I50" i="19"/>
  <c r="I49" i="19"/>
  <c r="C49" i="26"/>
  <c r="B49" i="26"/>
  <c r="A49" i="26"/>
  <c r="I48" i="19"/>
  <c r="C48" i="26"/>
  <c r="B48" i="26"/>
  <c r="A48" i="26"/>
  <c r="I47" i="19"/>
  <c r="C47" i="26"/>
  <c r="B47" i="26"/>
  <c r="A47" i="26"/>
  <c r="I46" i="19"/>
  <c r="C46" i="26"/>
  <c r="B46" i="26"/>
  <c r="A46" i="26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C10" i="26"/>
  <c r="B10" i="26"/>
  <c r="A10" i="26"/>
  <c r="H53" i="19"/>
  <c r="H52" i="19"/>
  <c r="H51" i="19"/>
  <c r="C51" i="25"/>
  <c r="B51" i="25"/>
  <c r="A51" i="25"/>
  <c r="H50" i="19"/>
  <c r="C50" i="25"/>
  <c r="B50" i="25"/>
  <c r="A50" i="25"/>
  <c r="H49" i="19"/>
  <c r="C49" i="25"/>
  <c r="B49" i="25"/>
  <c r="A49" i="25"/>
  <c r="H48" i="19"/>
  <c r="C48" i="25"/>
  <c r="B48" i="25"/>
  <c r="A48" i="25"/>
  <c r="H47" i="19"/>
  <c r="C47" i="25"/>
  <c r="B47" i="25"/>
  <c r="A47" i="25"/>
  <c r="H46" i="19"/>
  <c r="C46" i="25"/>
  <c r="B46" i="25"/>
  <c r="A46" i="25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C10" i="25"/>
  <c r="B10" i="25"/>
  <c r="A10" i="25"/>
  <c r="G53" i="19"/>
  <c r="G52" i="19"/>
  <c r="C52" i="24"/>
  <c r="B52" i="24"/>
  <c r="A52" i="24"/>
  <c r="G51" i="19"/>
  <c r="C51" i="24"/>
  <c r="B51" i="24"/>
  <c r="A51" i="24"/>
  <c r="G50" i="19"/>
  <c r="C50" i="24"/>
  <c r="B50" i="24"/>
  <c r="A50" i="24"/>
  <c r="G49" i="19"/>
  <c r="C49" i="24"/>
  <c r="B49" i="24"/>
  <c r="A49" i="24"/>
  <c r="G48" i="19"/>
  <c r="C48" i="24"/>
  <c r="B48" i="24"/>
  <c r="A48" i="24"/>
  <c r="G47" i="19"/>
  <c r="C47" i="24"/>
  <c r="B47" i="24"/>
  <c r="A47" i="24"/>
  <c r="G46" i="19"/>
  <c r="C46" i="24"/>
  <c r="B46" i="24"/>
  <c r="A46" i="24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C10" i="24"/>
  <c r="B10" i="24"/>
  <c r="A10" i="24"/>
  <c r="F53" i="19"/>
  <c r="F52" i="19"/>
  <c r="F51" i="19"/>
  <c r="C51" i="23"/>
  <c r="B51" i="23"/>
  <c r="A51" i="23"/>
  <c r="F50" i="19"/>
  <c r="C50" i="23"/>
  <c r="B50" i="23"/>
  <c r="A50" i="23"/>
  <c r="F49" i="19"/>
  <c r="C49" i="23"/>
  <c r="B49" i="23"/>
  <c r="A49" i="23"/>
  <c r="F48" i="19"/>
  <c r="C48" i="23"/>
  <c r="B48" i="23"/>
  <c r="A48" i="23"/>
  <c r="F47" i="19"/>
  <c r="C47" i="23"/>
  <c r="B47" i="23"/>
  <c r="A47" i="23"/>
  <c r="F46" i="19"/>
  <c r="C46" i="23"/>
  <c r="B46" i="23"/>
  <c r="A46" i="23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C10" i="23"/>
  <c r="B10" i="23"/>
  <c r="A10" i="23"/>
  <c r="E53" i="19"/>
  <c r="E52" i="19"/>
  <c r="A52" i="22"/>
  <c r="E51" i="19"/>
  <c r="C51" i="22"/>
  <c r="B51" i="22"/>
  <c r="A51" i="22"/>
  <c r="E50" i="19"/>
  <c r="C50" i="22"/>
  <c r="B50" i="22"/>
  <c r="A50" i="22"/>
  <c r="E49" i="19"/>
  <c r="C49" i="22"/>
  <c r="B49" i="22"/>
  <c r="A49" i="22"/>
  <c r="E48" i="19"/>
  <c r="C48" i="22"/>
  <c r="B48" i="22"/>
  <c r="A48" i="22"/>
  <c r="E47" i="19"/>
  <c r="C47" i="22"/>
  <c r="B47" i="22"/>
  <c r="A47" i="22"/>
  <c r="E46" i="19"/>
  <c r="C46" i="22"/>
  <c r="B46" i="22"/>
  <c r="A46" i="22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C10" i="22"/>
  <c r="B10" i="22"/>
  <c r="A10" i="22"/>
  <c r="D53" i="19"/>
  <c r="D52" i="19"/>
  <c r="D51" i="19"/>
  <c r="C51" i="20"/>
  <c r="B51" i="20"/>
  <c r="A51" i="20"/>
  <c r="D50" i="19"/>
  <c r="C50" i="20"/>
  <c r="B50" i="20"/>
  <c r="A50" i="20"/>
  <c r="D49" i="19"/>
  <c r="C49" i="20"/>
  <c r="B49" i="20"/>
  <c r="A49" i="20"/>
  <c r="D48" i="19"/>
  <c r="C48" i="20"/>
  <c r="B48" i="20"/>
  <c r="A48" i="20"/>
  <c r="D47" i="19"/>
  <c r="C47" i="20"/>
  <c r="B47" i="20"/>
  <c r="A47" i="20"/>
  <c r="D46" i="19"/>
  <c r="C46" i="20"/>
  <c r="B46" i="20"/>
  <c r="A46" i="20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C10" i="20"/>
  <c r="B10" i="20"/>
  <c r="A10" i="20"/>
  <c r="C10" i="19"/>
  <c r="A50" i="9"/>
  <c r="B50" i="9"/>
  <c r="C50" i="9"/>
  <c r="A51" i="9"/>
  <c r="B51" i="9"/>
  <c r="C51" i="9"/>
  <c r="A48" i="9"/>
  <c r="B48" i="9"/>
  <c r="C48" i="9"/>
  <c r="A49" i="9"/>
  <c r="B49" i="9"/>
  <c r="C49" i="9"/>
  <c r="O10" i="19" l="1"/>
  <c r="I60" i="30"/>
  <c r="M9" i="19" s="1"/>
  <c r="I60" i="24"/>
  <c r="G9" i="19" s="1"/>
  <c r="I60" i="25"/>
  <c r="H9" i="19" s="1"/>
  <c r="I60" i="26"/>
  <c r="I9" i="19" s="1"/>
  <c r="I60" i="28"/>
  <c r="K9" i="19" s="1"/>
  <c r="I60" i="27"/>
  <c r="J9" i="19" s="1"/>
  <c r="I60" i="23"/>
  <c r="F9" i="19" s="1"/>
  <c r="I60" i="22"/>
  <c r="E9" i="19" s="1"/>
  <c r="I60" i="29"/>
  <c r="L9" i="19" s="1"/>
  <c r="D9" i="19"/>
  <c r="I60" i="9" l="1"/>
  <c r="C9" i="19" l="1"/>
  <c r="O9" i="19" s="1"/>
  <c r="P10" i="19" l="1"/>
  <c r="B10" i="19"/>
  <c r="B54" i="19"/>
  <c r="A54" i="19"/>
  <c r="B53" i="19"/>
  <c r="A53" i="19"/>
  <c r="B52" i="19"/>
  <c r="A52" i="19"/>
  <c r="B51" i="19"/>
  <c r="A51" i="19"/>
  <c r="B50" i="19"/>
  <c r="A50" i="19"/>
  <c r="B49" i="19"/>
  <c r="A49" i="19"/>
  <c r="B48" i="19"/>
  <c r="A48" i="19"/>
  <c r="B47" i="19"/>
  <c r="A47" i="19"/>
  <c r="B46" i="19"/>
  <c r="A46" i="19"/>
  <c r="A10" i="19"/>
  <c r="C54" i="19" l="1"/>
  <c r="O54" i="19" s="1"/>
  <c r="P54" i="19" s="1"/>
  <c r="C53" i="19"/>
  <c r="O53" i="19" s="1"/>
  <c r="P53" i="19" s="1"/>
  <c r="C52" i="19"/>
  <c r="O52" i="19" s="1"/>
  <c r="P52" i="19" s="1"/>
  <c r="C51" i="19"/>
  <c r="O51" i="19" s="1"/>
  <c r="P51" i="19" s="1"/>
  <c r="C50" i="19"/>
  <c r="O50" i="19" s="1"/>
  <c r="P50" i="19" s="1"/>
  <c r="C49" i="19"/>
  <c r="O49" i="19" s="1"/>
  <c r="P49" i="19" s="1"/>
  <c r="C48" i="19"/>
  <c r="O48" i="19" s="1"/>
  <c r="P48" i="19" s="1"/>
  <c r="C47" i="19"/>
  <c r="O47" i="19" s="1"/>
  <c r="P47" i="19" s="1"/>
  <c r="C47" i="9"/>
  <c r="B47" i="9"/>
  <c r="A47" i="9"/>
  <c r="C46" i="19"/>
  <c r="O46" i="19" s="1"/>
  <c r="P46" i="19" s="1"/>
  <c r="C46" i="9"/>
  <c r="B46" i="9"/>
  <c r="A46" i="9"/>
  <c r="C45" i="19"/>
  <c r="O45" i="19" s="1"/>
  <c r="P45" i="19" s="1"/>
  <c r="C44" i="19"/>
  <c r="O44" i="19" s="1"/>
  <c r="P44" i="19" s="1"/>
  <c r="C43" i="19"/>
  <c r="O43" i="19" s="1"/>
  <c r="P43" i="19" s="1"/>
  <c r="C42" i="19"/>
  <c r="O42" i="19" s="1"/>
  <c r="P42" i="19" s="1"/>
  <c r="C41" i="19"/>
  <c r="O41" i="19" s="1"/>
  <c r="P41" i="19" s="1"/>
  <c r="C40" i="19"/>
  <c r="O40" i="19" s="1"/>
  <c r="P40" i="19" s="1"/>
  <c r="C39" i="19"/>
  <c r="O39" i="19" s="1"/>
  <c r="P39" i="19" s="1"/>
  <c r="C38" i="19"/>
  <c r="O38" i="19" s="1"/>
  <c r="P38" i="19" s="1"/>
  <c r="C37" i="19"/>
  <c r="O37" i="19" s="1"/>
  <c r="P37" i="19" s="1"/>
  <c r="C36" i="19"/>
  <c r="O36" i="19" s="1"/>
  <c r="P36" i="19" s="1"/>
  <c r="C35" i="19"/>
  <c r="O35" i="19" s="1"/>
  <c r="P35" i="19" s="1"/>
  <c r="C34" i="19"/>
  <c r="O34" i="19" s="1"/>
  <c r="P34" i="19" s="1"/>
  <c r="C33" i="19"/>
  <c r="O33" i="19" s="1"/>
  <c r="P33" i="19" s="1"/>
  <c r="C32" i="19"/>
  <c r="O32" i="19" s="1"/>
  <c r="P32" i="19" s="1"/>
  <c r="C31" i="19"/>
  <c r="O31" i="19" s="1"/>
  <c r="P31" i="19" s="1"/>
  <c r="C30" i="19"/>
  <c r="O30" i="19" s="1"/>
  <c r="P30" i="19" s="1"/>
  <c r="C29" i="19"/>
  <c r="O29" i="19" s="1"/>
  <c r="P29" i="19" s="1"/>
  <c r="C28" i="19"/>
  <c r="O28" i="19" s="1"/>
  <c r="P28" i="19" s="1"/>
  <c r="C27" i="19"/>
  <c r="O27" i="19" s="1"/>
  <c r="P27" i="19" s="1"/>
  <c r="C26" i="19"/>
  <c r="O26" i="19" s="1"/>
  <c r="P26" i="19" s="1"/>
  <c r="C25" i="19"/>
  <c r="O25" i="19" s="1"/>
  <c r="P25" i="19" s="1"/>
  <c r="C24" i="19"/>
  <c r="O24" i="19" s="1"/>
  <c r="P24" i="19" s="1"/>
  <c r="C23" i="19"/>
  <c r="O23" i="19" s="1"/>
  <c r="P23" i="19" s="1"/>
  <c r="C22" i="19"/>
  <c r="O22" i="19" s="1"/>
  <c r="P22" i="19" s="1"/>
  <c r="C21" i="19"/>
  <c r="O21" i="19" s="1"/>
  <c r="P21" i="19" s="1"/>
  <c r="C20" i="19"/>
  <c r="O20" i="19" s="1"/>
  <c r="P20" i="19" s="1"/>
  <c r="C19" i="19"/>
  <c r="O19" i="19" s="1"/>
  <c r="P19" i="19" s="1"/>
  <c r="C18" i="19"/>
  <c r="O18" i="19" s="1"/>
  <c r="P18" i="19" s="1"/>
  <c r="C17" i="19"/>
  <c r="O17" i="19" s="1"/>
  <c r="P17" i="19" s="1"/>
  <c r="C16" i="19"/>
  <c r="O16" i="19" s="1"/>
  <c r="P16" i="19" s="1"/>
  <c r="C15" i="19"/>
  <c r="O15" i="19" s="1"/>
  <c r="P15" i="19" s="1"/>
  <c r="C14" i="19"/>
  <c r="O14" i="19" s="1"/>
  <c r="P14" i="19" s="1"/>
  <c r="C13" i="19"/>
  <c r="O13" i="19" s="1"/>
  <c r="P13" i="19" s="1"/>
  <c r="C12" i="19"/>
  <c r="O12" i="19" s="1"/>
  <c r="P12" i="19" s="1"/>
  <c r="C11" i="19"/>
  <c r="O11" i="19" s="1"/>
  <c r="P11" i="19" s="1"/>
  <c r="C10" i="9"/>
  <c r="B10" i="9"/>
  <c r="A10" i="9"/>
  <c r="G27" i="5" l="1"/>
  <c r="CA6" i="3" l="1"/>
  <c r="CC6" i="3" s="1"/>
  <c r="DO25" i="3" l="1"/>
  <c r="E8" i="3"/>
  <c r="E7" i="3"/>
  <c r="A45" i="4"/>
  <c r="B45" i="4"/>
  <c r="C45" i="4"/>
  <c r="D45" i="4"/>
  <c r="A46" i="4"/>
  <c r="B46" i="4"/>
  <c r="C46" i="4"/>
  <c r="D46" i="4"/>
  <c r="A47" i="4"/>
  <c r="B47" i="4"/>
  <c r="C47" i="4"/>
  <c r="D47" i="4"/>
  <c r="A48" i="4"/>
  <c r="B48" i="4"/>
  <c r="C48" i="4"/>
  <c r="D48" i="4"/>
  <c r="A49" i="4"/>
  <c r="B49" i="4"/>
  <c r="C49" i="4"/>
  <c r="D49" i="4"/>
  <c r="A50" i="4"/>
  <c r="B50" i="4"/>
  <c r="C50" i="4"/>
  <c r="D50" i="4"/>
  <c r="A51" i="4"/>
  <c r="B51" i="4"/>
  <c r="C51" i="4"/>
  <c r="D51" i="4"/>
  <c r="A52" i="4"/>
  <c r="B52" i="4"/>
  <c r="C52" i="4"/>
  <c r="D52" i="4"/>
  <c r="A53" i="4"/>
  <c r="B53" i="4"/>
  <c r="C53" i="4"/>
  <c r="D53" i="4"/>
  <c r="C9" i="4"/>
  <c r="B9" i="4"/>
  <c r="A1" i="3"/>
  <c r="J9" i="4" l="1"/>
  <c r="J10" i="4"/>
  <c r="DO52" i="3"/>
  <c r="DO54" i="3" s="1"/>
  <c r="H55" i="4"/>
  <c r="F55" i="4" l="1"/>
  <c r="I8" i="4"/>
  <c r="E55" i="4"/>
  <c r="F31" i="2" l="1"/>
  <c r="H31" i="2"/>
  <c r="J31" i="2"/>
  <c r="C31" i="2"/>
  <c r="A31" i="2"/>
  <c r="E31" i="2"/>
  <c r="I26" i="2"/>
  <c r="B11" i="5"/>
  <c r="D11" i="5" s="1"/>
  <c r="B9" i="5"/>
  <c r="D9" i="5" s="1"/>
  <c r="H26" i="2"/>
  <c r="B7" i="5"/>
  <c r="D7" i="5" s="1"/>
  <c r="B14" i="5"/>
  <c r="D14" i="5" s="1"/>
  <c r="F26" i="2"/>
  <c r="B10" i="5"/>
  <c r="D10" i="5" s="1"/>
  <c r="B12" i="5"/>
  <c r="D12" i="5" s="1"/>
  <c r="E26" i="2"/>
  <c r="G26" i="2"/>
  <c r="G28" i="5"/>
  <c r="G29" i="5" s="1"/>
  <c r="K26" i="2"/>
  <c r="B13" i="5"/>
  <c r="D13" i="5" s="1"/>
  <c r="B8" i="5"/>
  <c r="D8" i="5" s="1"/>
  <c r="J26" i="2"/>
  <c r="L26" i="2"/>
  <c r="G55" i="4"/>
  <c r="I55" i="4"/>
  <c r="G10" i="5" l="1"/>
  <c r="H7" i="5" s="1"/>
  <c r="G17" i="5"/>
  <c r="H15" i="5" s="1"/>
  <c r="E13" i="5"/>
  <c r="C15" i="5" s="1"/>
  <c r="B15" i="5"/>
  <c r="C13" i="5" s="1"/>
  <c r="E14" i="5"/>
  <c r="A26" i="2"/>
  <c r="I56" i="4" s="1"/>
  <c r="I57" i="4" s="1"/>
  <c r="O31" i="2"/>
  <c r="G24" i="5"/>
  <c r="H23" i="5" s="1"/>
  <c r="K31" i="2"/>
  <c r="M31" i="2"/>
  <c r="H8" i="5" l="1"/>
  <c r="H9" i="5"/>
  <c r="H16" i="5"/>
  <c r="H14" i="5"/>
  <c r="C11" i="5"/>
  <c r="M26" i="2"/>
  <c r="C7" i="5"/>
  <c r="C12" i="5"/>
  <c r="C9" i="5"/>
  <c r="E15" i="5"/>
  <c r="D15" i="5" s="1"/>
  <c r="C14" i="5"/>
  <c r="C8" i="5"/>
  <c r="C10" i="5"/>
  <c r="F56" i="4"/>
  <c r="F57" i="4" s="1"/>
  <c r="H56" i="4"/>
  <c r="H57" i="4" s="1"/>
  <c r="E56" i="4"/>
  <c r="E57" i="4" s="1"/>
  <c r="G56" i="4"/>
  <c r="G57" i="4" s="1"/>
  <c r="H22" i="5"/>
  <c r="K27" i="2"/>
  <c r="E27" i="2"/>
  <c r="J27" i="2"/>
  <c r="G27" i="2"/>
  <c r="L27" i="2"/>
  <c r="F27" i="2"/>
  <c r="I27" i="2"/>
  <c r="H27" i="2"/>
  <c r="H21" i="5"/>
  <c r="E44" i="2"/>
  <c r="E48" i="2"/>
  <c r="H17" i="5" l="1"/>
  <c r="H10" i="5"/>
  <c r="H24" i="5"/>
  <c r="G21" i="2"/>
  <c r="G20" i="2"/>
  <c r="G19" i="2"/>
  <c r="G18" i="2"/>
  <c r="AP3" i="3" s="1"/>
  <c r="E3" i="3"/>
</calcChain>
</file>

<file path=xl/sharedStrings.xml><?xml version="1.0" encoding="utf-8"?>
<sst xmlns="http://schemas.openxmlformats.org/spreadsheetml/2006/main" count="519" uniqueCount="145">
  <si>
    <t>Developer Applications</t>
  </si>
  <si>
    <t>Mr. Pongsakorn Pongdet</t>
  </si>
  <si>
    <t>Tel.</t>
  </si>
  <si>
    <t>082-496-6368</t>
  </si>
  <si>
    <t>………………………………………………………</t>
  </si>
  <si>
    <t>..........................................................................................</t>
  </si>
  <si>
    <t>Academic Year</t>
  </si>
  <si>
    <t>Grade</t>
  </si>
  <si>
    <t>Department</t>
  </si>
  <si>
    <t>Subject</t>
  </si>
  <si>
    <t>Teacher</t>
  </si>
  <si>
    <t>School Name</t>
  </si>
  <si>
    <t>Educational Service Area Office</t>
  </si>
  <si>
    <t>Subject Code</t>
  </si>
  <si>
    <t>School Director</t>
  </si>
  <si>
    <t>Date of Approved</t>
  </si>
  <si>
    <t>Bansankhong(Chiangraijaroonrat) School</t>
  </si>
  <si>
    <t>Chaing Rai Primary Educational Service Area Office 1</t>
  </si>
  <si>
    <t>PP.5</t>
  </si>
  <si>
    <t>Teacher:</t>
  </si>
  <si>
    <t>Course Result</t>
  </si>
  <si>
    <t>Total students</t>
  </si>
  <si>
    <t>Class teacher:</t>
  </si>
  <si>
    <t>Excellent</t>
  </si>
  <si>
    <t>Good</t>
  </si>
  <si>
    <t>Pass</t>
  </si>
  <si>
    <t>Percent</t>
  </si>
  <si>
    <t>Number of students who received grade</t>
  </si>
  <si>
    <t>Average score</t>
  </si>
  <si>
    <t>Result of Desirable Characteristics</t>
  </si>
  <si>
    <t>Result of Reading, Analytical Thinking and Writing Skill</t>
  </si>
  <si>
    <t>Result of Learners' Key Competencies</t>
  </si>
  <si>
    <t>Head of Department</t>
  </si>
  <si>
    <t>Evaluation Department</t>
  </si>
  <si>
    <t>Approved</t>
  </si>
  <si>
    <t>Disapproved</t>
  </si>
  <si>
    <t>No.</t>
  </si>
  <si>
    <t>ID Number</t>
  </si>
  <si>
    <t>Name - Surname</t>
  </si>
  <si>
    <t>Score</t>
  </si>
  <si>
    <t>Total Score</t>
  </si>
  <si>
    <t>Remark</t>
  </si>
  <si>
    <t>Desirable Characteristics</t>
  </si>
  <si>
    <t xml:space="preserve">Evaluation </t>
  </si>
  <si>
    <t>Love of nation, religion and king</t>
  </si>
  <si>
    <t xml:space="preserve">Honesty and integrity </t>
  </si>
  <si>
    <t>Self-discipline</t>
  </si>
  <si>
    <t>Avidity for learning</t>
  </si>
  <si>
    <t>Cherishing Thai-ness</t>
  </si>
  <si>
    <t>Public-mindedness</t>
  </si>
  <si>
    <t>Learners' Key Competencies</t>
  </si>
  <si>
    <t>Communication Capacity</t>
  </si>
  <si>
    <t>Capacity</t>
  </si>
  <si>
    <t>Thinking Capaciy</t>
  </si>
  <si>
    <t>Reading, Analytical Thinking, Writing Skill</t>
  </si>
  <si>
    <t>Reading</t>
  </si>
  <si>
    <t>Analytical Thinking</t>
  </si>
  <si>
    <t>Writing</t>
  </si>
  <si>
    <t>Learning outcomes</t>
  </si>
  <si>
    <t>Problem-Solving Capacity</t>
  </si>
  <si>
    <t>Capacity for Applying Life Skills</t>
  </si>
  <si>
    <t>Capacity for Technological Application</t>
  </si>
  <si>
    <t>Dedication and commitment to work</t>
  </si>
  <si>
    <t>Observance of principles of Sufficiency Economy Philosophy in one’s way of life</t>
  </si>
  <si>
    <t>Unit</t>
  </si>
  <si>
    <t>Total</t>
  </si>
  <si>
    <t>Course Result Record PP.5</t>
  </si>
  <si>
    <t>Course Result Record of Department</t>
  </si>
  <si>
    <t>Signature</t>
  </si>
  <si>
    <t>Submitted for Consideration</t>
  </si>
  <si>
    <t>Summary</t>
  </si>
  <si>
    <t>Quality Level</t>
  </si>
  <si>
    <t>Final</t>
  </si>
  <si>
    <t>Student ID Number</t>
  </si>
  <si>
    <t>Score(1)</t>
  </si>
  <si>
    <t>Score(2)</t>
  </si>
  <si>
    <t>Total Score(2)</t>
  </si>
  <si>
    <t>Score (1)</t>
  </si>
  <si>
    <t>Score (2)</t>
  </si>
  <si>
    <t>Total Score (1 and 2)</t>
  </si>
  <si>
    <t>Total Students</t>
  </si>
  <si>
    <t>1. Course Result</t>
  </si>
  <si>
    <t>Number of Students</t>
  </si>
  <si>
    <t>2. Evaluation of Desirable Characteristics</t>
  </si>
  <si>
    <t xml:space="preserve"> Excellent (3)</t>
  </si>
  <si>
    <t xml:space="preserve"> Good (2)</t>
  </si>
  <si>
    <t xml:space="preserve">  Pass (1)</t>
  </si>
  <si>
    <t>Quanlity Level</t>
  </si>
  <si>
    <t>Number of students who leave during the semester</t>
  </si>
  <si>
    <t>3.Evaluation of Learners' Key Competencies</t>
  </si>
  <si>
    <t>4. Evaluation of Reading, Analytical Thinking, Writing Skill</t>
  </si>
  <si>
    <t>This is the calculation table. If the number of students and the formula are incorrect, please correct them.</t>
  </si>
  <si>
    <t>May</t>
  </si>
  <si>
    <t>Absent</t>
  </si>
  <si>
    <t>Leave</t>
  </si>
  <si>
    <t>Present/Come</t>
  </si>
  <si>
    <t>Present/ Come</t>
  </si>
  <si>
    <t>Mon</t>
  </si>
  <si>
    <t>Tue</t>
  </si>
  <si>
    <t>Wed</t>
  </si>
  <si>
    <t>Thu</t>
  </si>
  <si>
    <t>Fri</t>
  </si>
  <si>
    <t>June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</si>
  <si>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</si>
  <si>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</si>
  <si>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</si>
  <si>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</si>
  <si>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</si>
  <si>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</si>
  <si>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</si>
  <si>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</si>
  <si>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</si>
  <si>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>Jun</t>
  </si>
  <si>
    <t>Jul</t>
  </si>
  <si>
    <t>Sep</t>
  </si>
  <si>
    <t>Aug</t>
  </si>
  <si>
    <t>Oct</t>
  </si>
  <si>
    <t>Nov</t>
  </si>
  <si>
    <t>Dec</t>
  </si>
  <si>
    <t>Jan</t>
  </si>
  <si>
    <t>Feb</t>
  </si>
  <si>
    <t>Mar</t>
  </si>
  <si>
    <t xml:space="preserve"> Number</t>
  </si>
  <si>
    <t xml:space="preserve">Student ID </t>
  </si>
  <si>
    <t>Ab</t>
  </si>
  <si>
    <t>Le</t>
  </si>
  <si>
    <t>Pre</t>
  </si>
  <si>
    <t>=</t>
  </si>
  <si>
    <t xml:space="preserve">Bansankhong(Chiangraijaroonrat) </t>
  </si>
  <si>
    <t>Chiang Rai Primary Educational Office Service Area1</t>
  </si>
  <si>
    <t>Class Level</t>
  </si>
  <si>
    <t>Final Test Score</t>
  </si>
  <si>
    <t>Test Score</t>
  </si>
  <si>
    <t>April</t>
  </si>
  <si>
    <t>Class teacher</t>
  </si>
  <si>
    <t xml:space="preserve"> </t>
  </si>
  <si>
    <t>Summary of Attendance</t>
  </si>
  <si>
    <t>Director of Bansankhong (Chiangraijaroonrat) School</t>
  </si>
  <si>
    <t>Indicators</t>
  </si>
  <si>
    <t>Formative Scores</t>
  </si>
  <si>
    <t>Final test Score</t>
  </si>
  <si>
    <t>Total  Score</t>
  </si>
  <si>
    <t>Summative indicators</t>
  </si>
  <si>
    <t>Summative indicators/</t>
  </si>
  <si>
    <t xml:space="preserve">Total Final Exmination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</si>
</sst>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"/>
    <numFmt numFmtId="188" formatCode="0.000"/>
    <numFmt numFmtId="189" formatCode="#,##0.000"/>
  </numFmts>
  <fonts count="45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indexed="12"/>
      <name val="TH SarabunPSK"/>
      <family val="2"/>
    </font>
    <font>
      <sz val="18"/>
      <color indexed="20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FF0000"/>
      <name val="TH SarabunPSK"/>
      <family val="2"/>
    </font>
    <font>
      <sz val="12"/>
      <color theme="1"/>
      <name val="TH SarabunPSK"/>
      <family val="2"/>
    </font>
    <font>
      <b/>
      <sz val="22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b/>
      <sz val="11"/>
      <color theme="1"/>
      <name val="TH SarabunPSK"/>
      <family val="2"/>
    </font>
    <font>
      <b/>
      <u/>
      <sz val="12"/>
      <color indexed="12"/>
      <name val="TH SarabunPSK"/>
      <family val="2"/>
    </font>
    <font>
      <sz val="12"/>
      <name val="TH SarabunPSK"/>
      <family val="2"/>
    </font>
    <font>
      <sz val="12"/>
      <color theme="0"/>
      <name val="TH SarabunPSK"/>
      <family val="2"/>
    </font>
    <font>
      <b/>
      <sz val="12"/>
      <color indexed="12"/>
      <name val="TH SarabunPSK"/>
      <family val="2"/>
    </font>
    <font>
      <b/>
      <sz val="12"/>
      <color rgb="FFFF0000"/>
      <name val="TH SarabunPSK"/>
      <family val="2"/>
    </font>
    <font>
      <sz val="12"/>
      <color indexed="12"/>
      <name val="TH SarabunPSK"/>
      <family val="2"/>
    </font>
    <font>
      <b/>
      <sz val="12"/>
      <color theme="0"/>
      <name val="TH SarabunPSK"/>
      <family val="2"/>
    </font>
    <font>
      <b/>
      <sz val="12"/>
      <color rgb="FF0070C0"/>
      <name val="TH SarabunPSK"/>
      <family val="2"/>
    </font>
    <font>
      <sz val="12"/>
      <color rgb="FF0070C0"/>
      <name val="TH SarabunPSK"/>
      <family val="2"/>
    </font>
    <font>
      <b/>
      <sz val="12"/>
      <name val="TH SarabunPSK"/>
      <family val="2"/>
    </font>
    <font>
      <b/>
      <sz val="12"/>
      <color rgb="FF0329E7"/>
      <name val="TH SarabunPSK"/>
      <family val="2"/>
    </font>
    <font>
      <b/>
      <sz val="24"/>
      <color theme="1"/>
      <name val="TH SarabunPSK"/>
      <family val="2"/>
    </font>
    <font>
      <b/>
      <sz val="16"/>
      <color rgb="FFFF0000"/>
      <name val="TH SarabunPSK"/>
      <family val="2"/>
    </font>
    <font>
      <b/>
      <sz val="7"/>
      <color theme="0"/>
      <name val="TH SarabunPSK"/>
      <family val="2"/>
    </font>
    <font>
      <b/>
      <sz val="7"/>
      <name val="TH SarabunPSK"/>
      <family val="2"/>
    </font>
    <font>
      <b/>
      <sz val="10"/>
      <color theme="1"/>
      <name val="TH SarabunPSK"/>
      <family val="2"/>
    </font>
    <font>
      <b/>
      <sz val="13"/>
      <color theme="1"/>
      <name val="TH SarabunPSK"/>
      <family val="2"/>
    </font>
    <font>
      <sz val="12"/>
      <color rgb="FFFF0000"/>
      <name val="TH SarabunPSK"/>
      <family val="2"/>
    </font>
    <font>
      <sz val="8"/>
      <color theme="1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FFFC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9">
    <xf numFmtId="0" fontId="0" fillId="0" borderId="0" xfId="0"/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6" fillId="5" borderId="0" xfId="0" applyFont="1" applyFill="1"/>
    <xf numFmtId="0" fontId="15" fillId="5" borderId="0" xfId="0" applyFont="1" applyFill="1"/>
    <xf numFmtId="0" fontId="27" fillId="2" borderId="25" xfId="0" applyFont="1" applyFill="1" applyBorder="1" applyAlignment="1">
      <alignment horizontal="left" vertical="center"/>
    </xf>
    <xf numFmtId="0" fontId="27" fillId="6" borderId="23" xfId="0" applyFont="1" applyFill="1" applyBorder="1" applyAlignment="1">
      <alignment vertical="center"/>
    </xf>
    <xf numFmtId="0" fontId="27" fillId="6" borderId="24" xfId="0" applyFont="1" applyFill="1" applyBorder="1" applyAlignment="1">
      <alignment vertical="center"/>
    </xf>
    <xf numFmtId="0" fontId="29" fillId="5" borderId="0" xfId="0" applyFont="1" applyFill="1" applyAlignment="1">
      <alignment vertical="center"/>
    </xf>
    <xf numFmtId="0" fontId="30" fillId="7" borderId="43" xfId="0" applyFont="1" applyFill="1" applyBorder="1" applyAlignment="1">
      <alignment horizontal="center" vertical="center"/>
    </xf>
    <xf numFmtId="0" fontId="30" fillId="7" borderId="44" xfId="0" applyFont="1" applyFill="1" applyBorder="1" applyAlignment="1">
      <alignment horizontal="center" vertical="center"/>
    </xf>
    <xf numFmtId="0" fontId="30" fillId="7" borderId="45" xfId="0" applyFont="1" applyFill="1" applyBorder="1" applyAlignment="1">
      <alignment horizontal="center" vertical="center"/>
    </xf>
    <xf numFmtId="0" fontId="31" fillId="9" borderId="5" xfId="0" applyFont="1" applyFill="1" applyBorder="1" applyAlignment="1">
      <alignment horizontal="center"/>
    </xf>
    <xf numFmtId="0" fontId="33" fillId="5" borderId="0" xfId="0" applyFont="1" applyFill="1"/>
    <xf numFmtId="0" fontId="27" fillId="3" borderId="23" xfId="0" applyFont="1" applyFill="1" applyBorder="1" applyAlignment="1">
      <alignment vertical="center"/>
    </xf>
    <xf numFmtId="0" fontId="15" fillId="3" borderId="24" xfId="0" applyFont="1" applyFill="1" applyBorder="1"/>
    <xf numFmtId="2" fontId="26" fillId="5" borderId="0" xfId="0" applyNumberFormat="1" applyFont="1" applyFill="1"/>
    <xf numFmtId="0" fontId="31" fillId="9" borderId="10" xfId="0" applyFont="1" applyFill="1" applyBorder="1" applyAlignment="1">
      <alignment horizontal="center"/>
    </xf>
    <xf numFmtId="0" fontId="29" fillId="2" borderId="46" xfId="0" applyFont="1" applyFill="1" applyBorder="1" applyAlignment="1">
      <alignment horizontal="center"/>
    </xf>
    <xf numFmtId="0" fontId="31" fillId="2" borderId="47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4" fontId="15" fillId="0" borderId="0" xfId="0" applyNumberFormat="1" applyFont="1" applyAlignment="1">
      <alignment horizontal="right"/>
    </xf>
    <xf numFmtId="0" fontId="32" fillId="5" borderId="1" xfId="0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" fontId="21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87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1" fontId="0" fillId="0" borderId="0" xfId="0" applyNumberFormat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right"/>
    </xf>
    <xf numFmtId="0" fontId="17" fillId="0" borderId="0" xfId="0" applyFont="1"/>
    <xf numFmtId="1" fontId="36" fillId="10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 vertical="center" shrinkToFit="1"/>
    </xf>
    <xf numFmtId="0" fontId="20" fillId="11" borderId="1" xfId="0" applyFont="1" applyFill="1" applyBorder="1" applyAlignment="1">
      <alignment horizontal="center" vertical="center"/>
    </xf>
    <xf numFmtId="1" fontId="21" fillId="11" borderId="1" xfId="0" applyNumberFormat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1" fontId="21" fillId="12" borderId="1" xfId="0" applyNumberFormat="1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1" fontId="21" fillId="13" borderId="1" xfId="0" applyNumberFormat="1" applyFon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1" fontId="7" fillId="0" borderId="2" xfId="0" applyNumberFormat="1" applyFont="1" applyBorder="1" applyAlignment="1" applyProtection="1">
      <alignment vertical="center"/>
      <protection locked="0"/>
    </xf>
    <xf numFmtId="1" fontId="21" fillId="0" borderId="0" xfId="0" applyNumberFormat="1" applyFont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1" fontId="15" fillId="0" borderId="8" xfId="0" applyNumberFormat="1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1" fontId="15" fillId="0" borderId="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3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6" fillId="0" borderId="58" xfId="0" applyFont="1" applyBorder="1" applyAlignment="1" applyProtection="1">
      <alignment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left" vertical="center" shrinkToFit="1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1" fontId="5" fillId="0" borderId="58" xfId="0" applyNumberFormat="1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left" vertical="center" shrinkToFit="1"/>
      <protection locked="0"/>
    </xf>
    <xf numFmtId="0" fontId="5" fillId="0" borderId="59" xfId="0" applyFont="1" applyBorder="1" applyAlignment="1" applyProtection="1">
      <alignment horizontal="left" vertical="center"/>
      <protection locked="0"/>
    </xf>
    <xf numFmtId="1" fontId="5" fillId="0" borderId="59" xfId="0" applyNumberFormat="1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>
      <alignment horizontal="left" vertical="center"/>
    </xf>
    <xf numFmtId="1" fontId="5" fillId="0" borderId="59" xfId="0" applyNumberFormat="1" applyFont="1" applyBorder="1" applyAlignment="1">
      <alignment horizontal="center" vertical="center"/>
    </xf>
    <xf numFmtId="0" fontId="0" fillId="0" borderId="59" xfId="0" applyBorder="1" applyAlignment="1" applyProtection="1">
      <alignment vertical="center"/>
      <protection locked="0"/>
    </xf>
    <xf numFmtId="1" fontId="0" fillId="0" borderId="59" xfId="0" applyNumberFormat="1" applyBorder="1" applyAlignment="1" applyProtection="1">
      <alignment vertical="center"/>
      <protection locked="0"/>
    </xf>
    <xf numFmtId="0" fontId="6" fillId="0" borderId="59" xfId="0" applyFont="1" applyBorder="1" applyAlignment="1" applyProtection="1">
      <alignment horizontal="left" vertical="center"/>
      <protection locked="0"/>
    </xf>
    <xf numFmtId="1" fontId="6" fillId="0" borderId="59" xfId="0" applyNumberFormat="1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6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 shrinkToFit="1"/>
    </xf>
    <xf numFmtId="4" fontId="41" fillId="5" borderId="6" xfId="0" applyNumberFormat="1" applyFont="1" applyFill="1" applyBorder="1" applyAlignment="1">
      <alignment horizontal="right" vertical="center"/>
    </xf>
    <xf numFmtId="4" fontId="41" fillId="0" borderId="6" xfId="0" applyNumberFormat="1" applyFont="1" applyBorder="1" applyAlignment="1">
      <alignment horizontal="right"/>
    </xf>
    <xf numFmtId="4" fontId="41" fillId="0" borderId="9" xfId="0" applyNumberFormat="1" applyFont="1" applyBorder="1" applyAlignment="1">
      <alignment horizontal="right"/>
    </xf>
    <xf numFmtId="0" fontId="15" fillId="0" borderId="18" xfId="0" applyFont="1" applyBorder="1"/>
    <xf numFmtId="0" fontId="27" fillId="5" borderId="3" xfId="0" applyFont="1" applyFill="1" applyBorder="1" applyAlignment="1">
      <alignment vertical="center"/>
    </xf>
    <xf numFmtId="0" fontId="27" fillId="5" borderId="25" xfId="0" applyFont="1" applyFill="1" applyBorder="1" applyAlignment="1">
      <alignment vertical="center"/>
    </xf>
    <xf numFmtId="0" fontId="26" fillId="5" borderId="30" xfId="0" applyFont="1" applyFill="1" applyBorder="1"/>
    <xf numFmtId="0" fontId="29" fillId="5" borderId="3" xfId="0" applyFont="1" applyFill="1" applyBorder="1" applyAlignment="1">
      <alignment horizontal="center" vertical="center"/>
    </xf>
    <xf numFmtId="0" fontId="29" fillId="3" borderId="64" xfId="0" applyFont="1" applyFill="1" applyBorder="1" applyAlignment="1">
      <alignment horizontal="center" vertical="center"/>
    </xf>
    <xf numFmtId="0" fontId="29" fillId="3" borderId="65" xfId="0" applyFont="1" applyFill="1" applyBorder="1" applyAlignment="1">
      <alignment horizontal="center" vertical="center"/>
    </xf>
    <xf numFmtId="0" fontId="27" fillId="5" borderId="62" xfId="0" applyFont="1" applyFill="1" applyBorder="1" applyAlignment="1">
      <alignment vertical="center"/>
    </xf>
    <xf numFmtId="0" fontId="29" fillId="5" borderId="68" xfId="0" applyFont="1" applyFill="1" applyBorder="1" applyAlignment="1">
      <alignment horizontal="center" vertical="center"/>
    </xf>
    <xf numFmtId="0" fontId="29" fillId="5" borderId="69" xfId="0" applyFont="1" applyFill="1" applyBorder="1" applyAlignment="1">
      <alignment horizontal="center" vertical="center"/>
    </xf>
    <xf numFmtId="0" fontId="27" fillId="5" borderId="66" xfId="0" applyFont="1" applyFill="1" applyBorder="1" applyAlignment="1">
      <alignment horizontal="center" vertical="center"/>
    </xf>
    <xf numFmtId="0" fontId="29" fillId="3" borderId="70" xfId="0" applyFont="1" applyFill="1" applyBorder="1" applyAlignment="1">
      <alignment horizontal="center" vertical="center"/>
    </xf>
    <xf numFmtId="0" fontId="29" fillId="5" borderId="71" xfId="0" applyFont="1" applyFill="1" applyBorder="1" applyAlignment="1">
      <alignment horizontal="center" vertical="center"/>
    </xf>
    <xf numFmtId="0" fontId="33" fillId="4" borderId="72" xfId="0" applyFont="1" applyFill="1" applyBorder="1" applyAlignment="1">
      <alignment horizontal="center" vertical="center"/>
    </xf>
    <xf numFmtId="0" fontId="29" fillId="5" borderId="76" xfId="0" applyFont="1" applyFill="1" applyBorder="1" applyAlignment="1">
      <alignment horizontal="center" vertical="center"/>
    </xf>
    <xf numFmtId="0" fontId="29" fillId="5" borderId="77" xfId="0" applyFont="1" applyFill="1" applyBorder="1" applyAlignment="1">
      <alignment horizontal="center" vertical="center"/>
    </xf>
    <xf numFmtId="0" fontId="27" fillId="5" borderId="62" xfId="0" applyFont="1" applyFill="1" applyBorder="1" applyAlignment="1">
      <alignment horizontal="center" vertical="center"/>
    </xf>
    <xf numFmtId="0" fontId="30" fillId="8" borderId="62" xfId="0" applyFont="1" applyFill="1" applyBorder="1" applyAlignment="1">
      <alignment horizontal="center" vertical="center"/>
    </xf>
    <xf numFmtId="0" fontId="29" fillId="6" borderId="63" xfId="0" applyFont="1" applyFill="1" applyBorder="1" applyAlignment="1">
      <alignment horizontal="center" vertical="center"/>
    </xf>
    <xf numFmtId="0" fontId="29" fillId="6" borderId="64" xfId="0" applyFont="1" applyFill="1" applyBorder="1" applyAlignment="1">
      <alignment horizontal="center" vertical="center"/>
    </xf>
    <xf numFmtId="0" fontId="29" fillId="6" borderId="65" xfId="0" applyFont="1" applyFill="1" applyBorder="1" applyAlignment="1">
      <alignment horizontal="center" vertical="center"/>
    </xf>
    <xf numFmtId="4" fontId="15" fillId="0" borderId="78" xfId="0" applyNumberFormat="1" applyFont="1" applyBorder="1" applyAlignment="1">
      <alignment horizontal="right"/>
    </xf>
    <xf numFmtId="0" fontId="15" fillId="0" borderId="79" xfId="0" applyFont="1" applyBorder="1"/>
    <xf numFmtId="0" fontId="15" fillId="0" borderId="79" xfId="0" applyFont="1" applyBorder="1" applyAlignment="1">
      <alignment horizontal="left"/>
    </xf>
    <xf numFmtId="0" fontId="15" fillId="16" borderId="79" xfId="0" applyFont="1" applyFill="1" applyBorder="1"/>
    <xf numFmtId="0" fontId="15" fillId="16" borderId="83" xfId="0" applyFont="1" applyFill="1" applyBorder="1"/>
    <xf numFmtId="0" fontId="15" fillId="15" borderId="0" xfId="0" applyFont="1" applyFill="1"/>
    <xf numFmtId="0" fontId="15" fillId="15" borderId="80" xfId="0" applyFont="1" applyFill="1" applyBorder="1"/>
    <xf numFmtId="0" fontId="15" fillId="3" borderId="81" xfId="0" applyFont="1" applyFill="1" applyBorder="1"/>
    <xf numFmtId="0" fontId="15" fillId="3" borderId="82" xfId="0" applyFont="1" applyFill="1" applyBorder="1"/>
    <xf numFmtId="0" fontId="33" fillId="17" borderId="72" xfId="0" applyFont="1" applyFill="1" applyBorder="1" applyAlignment="1">
      <alignment horizontal="center" vertical="center"/>
    </xf>
    <xf numFmtId="0" fontId="29" fillId="5" borderId="87" xfId="0" applyFont="1" applyFill="1" applyBorder="1" applyAlignment="1">
      <alignment horizontal="center" vertical="center"/>
    </xf>
    <xf numFmtId="0" fontId="29" fillId="3" borderId="74" xfId="0" applyFont="1" applyFill="1" applyBorder="1" applyAlignment="1">
      <alignment vertical="center"/>
    </xf>
    <xf numFmtId="0" fontId="33" fillId="4" borderId="88" xfId="0" applyFont="1" applyFill="1" applyBorder="1" applyAlignment="1">
      <alignment horizontal="center" vertical="center"/>
    </xf>
    <xf numFmtId="0" fontId="27" fillId="6" borderId="74" xfId="0" applyFont="1" applyFill="1" applyBorder="1" applyAlignment="1">
      <alignment vertical="center"/>
    </xf>
    <xf numFmtId="0" fontId="30" fillId="7" borderId="75" xfId="0" applyFont="1" applyFill="1" applyBorder="1" applyAlignment="1">
      <alignment horizontal="center" vertical="center"/>
    </xf>
    <xf numFmtId="0" fontId="33" fillId="17" borderId="88" xfId="0" applyFont="1" applyFill="1" applyBorder="1" applyAlignment="1">
      <alignment horizontal="center" vertical="center"/>
    </xf>
    <xf numFmtId="0" fontId="0" fillId="0" borderId="93" xfId="0" applyBorder="1" applyAlignment="1" applyProtection="1">
      <alignment vertical="center"/>
      <protection locked="0"/>
    </xf>
    <xf numFmtId="0" fontId="5" fillId="0" borderId="93" xfId="0" applyFont="1" applyBorder="1" applyAlignment="1" applyProtection="1">
      <alignment horizontal="center" vertical="center"/>
      <protection locked="0"/>
    </xf>
    <xf numFmtId="0" fontId="5" fillId="0" borderId="93" xfId="0" applyFont="1" applyBorder="1" applyAlignment="1" applyProtection="1">
      <alignment horizontal="left" vertical="center"/>
      <protection locked="0"/>
    </xf>
    <xf numFmtId="1" fontId="5" fillId="0" borderId="93" xfId="0" applyNumberFormat="1" applyFont="1" applyBorder="1" applyAlignment="1" applyProtection="1">
      <alignment horizontal="center" vertical="center"/>
      <protection locked="0"/>
    </xf>
    <xf numFmtId="0" fontId="5" fillId="13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7" fillId="15" borderId="31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 shrinkToFit="1"/>
    </xf>
    <xf numFmtId="0" fontId="21" fillId="15" borderId="30" xfId="0" applyFont="1" applyFill="1" applyBorder="1" applyAlignment="1">
      <alignment horizontal="center" vertical="center"/>
    </xf>
    <xf numFmtId="0" fontId="7" fillId="15" borderId="16" xfId="0" applyFont="1" applyFill="1" applyBorder="1" applyAlignment="1">
      <alignment horizontal="center" vertical="center"/>
    </xf>
    <xf numFmtId="1" fontId="40" fillId="15" borderId="1" xfId="0" applyNumberFormat="1" applyFont="1" applyFill="1" applyBorder="1" applyAlignment="1" applyProtection="1">
      <alignment horizontal="center" vertical="center" shrinkToFit="1"/>
      <protection locked="0"/>
    </xf>
    <xf numFmtId="1" fontId="21" fillId="15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1" fontId="5" fillId="18" borderId="0" xfId="0" applyNumberFormat="1" applyFont="1" applyFill="1" applyAlignment="1">
      <alignment horizontal="center" vertical="center"/>
    </xf>
    <xf numFmtId="1" fontId="5" fillId="19" borderId="0" xfId="0" applyNumberFormat="1" applyFont="1" applyFill="1" applyAlignment="1">
      <alignment horizontal="center" vertical="center"/>
    </xf>
    <xf numFmtId="1" fontId="5" fillId="19" borderId="0" xfId="0" applyNumberFormat="1" applyFont="1" applyFill="1" applyAlignment="1" applyProtection="1">
      <alignment horizontal="center" vertical="center"/>
      <protection locked="0"/>
    </xf>
    <xf numFmtId="1" fontId="21" fillId="15" borderId="0" xfId="0" applyNumberFormat="1" applyFont="1" applyFill="1" applyAlignment="1">
      <alignment horizontal="center" vertical="center" shrinkToFit="1"/>
    </xf>
    <xf numFmtId="1" fontId="21" fillId="15" borderId="0" xfId="0" applyNumberFormat="1" applyFont="1" applyFill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49" fontId="44" fillId="0" borderId="1" xfId="0" applyNumberFormat="1" applyFont="1" applyBorder="1" applyAlignment="1" applyProtection="1">
      <alignment horizontal="center" vertical="center" wrapText="1"/>
      <protection locked="0"/>
    </xf>
    <xf numFmtId="49" fontId="44" fillId="0" borderId="1" xfId="0" applyNumberFormat="1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49" fontId="44" fillId="0" borderId="1" xfId="0" quotePrefix="1" applyNumberFormat="1" applyFont="1" applyBorder="1" applyAlignment="1" applyProtection="1">
      <alignment horizontal="center" vertical="center" wrapText="1"/>
      <protection locked="0"/>
    </xf>
    <xf numFmtId="188" fontId="15" fillId="0" borderId="1" xfId="0" applyNumberFormat="1" applyFont="1" applyBorder="1" applyAlignment="1">
      <alignment horizontal="center" vertical="center"/>
    </xf>
    <xf numFmtId="0" fontId="38" fillId="4" borderId="88" xfId="0" applyFont="1" applyFill="1" applyBorder="1" applyAlignment="1">
      <alignment horizontal="center" vertical="center" wrapText="1" shrinkToFit="1"/>
    </xf>
    <xf numFmtId="0" fontId="38" fillId="17" borderId="73" xfId="0" applyFont="1" applyFill="1" applyBorder="1" applyAlignment="1">
      <alignment horizontal="center" vertical="center" wrapText="1" shrinkToFit="1"/>
    </xf>
    <xf numFmtId="0" fontId="37" fillId="7" borderId="67" xfId="0" applyFont="1" applyFill="1" applyBorder="1" applyAlignment="1">
      <alignment horizontal="center" vertical="center" wrapText="1" shrinkToFit="1"/>
    </xf>
    <xf numFmtId="0" fontId="37" fillId="7" borderId="44" xfId="0" applyFont="1" applyFill="1" applyBorder="1" applyAlignment="1">
      <alignment horizontal="center" vertical="center" wrapText="1"/>
    </xf>
    <xf numFmtId="188" fontId="32" fillId="5" borderId="1" xfId="0" applyNumberFormat="1" applyFont="1" applyFill="1" applyBorder="1" applyAlignment="1">
      <alignment horizontal="center" shrinkToFit="1"/>
    </xf>
    <xf numFmtId="188" fontId="32" fillId="5" borderId="6" xfId="0" applyNumberFormat="1" applyFont="1" applyFill="1" applyBorder="1" applyAlignment="1">
      <alignment horizontal="center" shrinkToFit="1"/>
    </xf>
    <xf numFmtId="188" fontId="31" fillId="2" borderId="47" xfId="0" applyNumberFormat="1" applyFont="1" applyFill="1" applyBorder="1" applyAlignment="1">
      <alignment horizontal="center" shrinkToFit="1"/>
    </xf>
    <xf numFmtId="188" fontId="31" fillId="2" borderId="48" xfId="0" applyNumberFormat="1" applyFont="1" applyFill="1" applyBorder="1" applyAlignment="1">
      <alignment horizontal="center" shrinkToFit="1"/>
    </xf>
    <xf numFmtId="188" fontId="29" fillId="5" borderId="76" xfId="0" applyNumberFormat="1" applyFont="1" applyFill="1" applyBorder="1" applyAlignment="1">
      <alignment horizontal="center" vertical="center" shrinkToFit="1"/>
    </xf>
    <xf numFmtId="188" fontId="29" fillId="5" borderId="77" xfId="0" applyNumberFormat="1" applyFont="1" applyFill="1" applyBorder="1" applyAlignment="1">
      <alignment horizontal="center" vertical="center" shrinkToFit="1"/>
    </xf>
    <xf numFmtId="188" fontId="27" fillId="5" borderId="89" xfId="0" applyNumberFormat="1" applyFont="1" applyFill="1" applyBorder="1" applyAlignment="1">
      <alignment horizontal="center" vertical="center" shrinkToFit="1"/>
    </xf>
    <xf numFmtId="188" fontId="29" fillId="5" borderId="87" xfId="0" applyNumberFormat="1" applyFont="1" applyFill="1" applyBorder="1" applyAlignment="1">
      <alignment horizontal="center" vertical="center" shrinkToFit="1"/>
    </xf>
    <xf numFmtId="188" fontId="27" fillId="5" borderId="74" xfId="0" applyNumberFormat="1" applyFont="1" applyFill="1" applyBorder="1" applyAlignment="1">
      <alignment horizontal="center" vertical="center" shrinkToFit="1"/>
    </xf>
    <xf numFmtId="188" fontId="27" fillId="5" borderId="25" xfId="0" applyNumberFormat="1" applyFont="1" applyFill="1" applyBorder="1" applyAlignment="1">
      <alignment horizontal="center" vertical="center" shrinkToFit="1"/>
    </xf>
    <xf numFmtId="188" fontId="20" fillId="0" borderId="1" xfId="0" applyNumberFormat="1" applyFont="1" applyBorder="1" applyAlignment="1">
      <alignment horizontal="center" vertical="center" shrinkToFit="1"/>
    </xf>
    <xf numFmtId="188" fontId="4" fillId="0" borderId="1" xfId="0" applyNumberFormat="1" applyFont="1" applyBorder="1" applyAlignment="1">
      <alignment horizontal="center" vertical="center" shrinkToFit="1"/>
    </xf>
    <xf numFmtId="0" fontId="5" fillId="0" borderId="94" xfId="0" applyFont="1" applyBorder="1" applyAlignment="1" applyProtection="1">
      <alignment horizontal="center" vertical="center"/>
      <protection locked="0"/>
    </xf>
    <xf numFmtId="189" fontId="4" fillId="0" borderId="1" xfId="0" applyNumberFormat="1" applyFont="1" applyBorder="1" applyAlignment="1">
      <alignment horizontal="center" vertical="center" shrinkToFit="1"/>
    </xf>
    <xf numFmtId="0" fontId="15" fillId="0" borderId="95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1" fontId="15" fillId="0" borderId="96" xfId="0" applyNumberFormat="1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shrinkToFit="1"/>
    </xf>
    <xf numFmtId="1" fontId="7" fillId="0" borderId="7" xfId="0" applyNumberFormat="1" applyFont="1" applyBorder="1" applyAlignment="1">
      <alignment horizontal="center" vertical="center"/>
    </xf>
    <xf numFmtId="1" fontId="7" fillId="0" borderId="58" xfId="0" applyNumberFormat="1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shrinkToFit="1"/>
    </xf>
    <xf numFmtId="1" fontId="21" fillId="0" borderId="45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" fontId="7" fillId="0" borderId="60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shrinkToFit="1"/>
    </xf>
    <xf numFmtId="1" fontId="5" fillId="0" borderId="8" xfId="0" applyNumberFormat="1" applyFont="1" applyBorder="1" applyAlignment="1" applyProtection="1">
      <alignment horizontal="center" vertical="center" shrinkToFit="1"/>
      <protection locked="0"/>
    </xf>
    <xf numFmtId="1" fontId="5" fillId="0" borderId="43" xfId="0" applyNumberFormat="1" applyFont="1" applyBorder="1" applyAlignment="1">
      <alignment horizontal="center" vertical="center" shrinkToFit="1"/>
    </xf>
    <xf numFmtId="1" fontId="5" fillId="0" borderId="1" xfId="0" applyNumberFormat="1" applyFont="1" applyBorder="1" applyAlignment="1" applyProtection="1">
      <alignment horizontal="center" vertical="center" shrinkToFit="1"/>
      <protection locked="0"/>
    </xf>
    <xf numFmtId="1" fontId="5" fillId="0" borderId="5" xfId="0" applyNumberFormat="1" applyFont="1" applyBorder="1" applyAlignment="1">
      <alignment horizontal="center" vertical="center" shrinkToFit="1"/>
    </xf>
    <xf numFmtId="0" fontId="5" fillId="0" borderId="43" xfId="0" applyFont="1" applyBorder="1" applyAlignment="1" applyProtection="1">
      <alignment horizontal="center" textRotation="90" shrinkToFit="1"/>
      <protection locked="0"/>
    </xf>
    <xf numFmtId="0" fontId="5" fillId="0" borderId="44" xfId="0" applyFont="1" applyBorder="1" applyAlignment="1" applyProtection="1">
      <alignment horizontal="center" textRotation="90" shrinkToFit="1"/>
      <protection locked="0"/>
    </xf>
    <xf numFmtId="0" fontId="5" fillId="0" borderId="58" xfId="0" applyFont="1" applyBorder="1" applyAlignment="1">
      <alignment horizontal="center" textRotation="90"/>
    </xf>
    <xf numFmtId="0" fontId="5" fillId="0" borderId="58" xfId="0" applyFont="1" applyBorder="1" applyAlignment="1">
      <alignment horizontal="center" textRotation="90" shrinkToFit="1"/>
    </xf>
    <xf numFmtId="0" fontId="5" fillId="0" borderId="43" xfId="0" applyFont="1" applyBorder="1" applyAlignment="1">
      <alignment horizontal="center" textRotation="90" shrinkToFit="1"/>
    </xf>
    <xf numFmtId="0" fontId="5" fillId="0" borderId="60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1" fontId="21" fillId="0" borderId="9" xfId="0" applyNumberFormat="1" applyFont="1" applyBorder="1" applyAlignment="1">
      <alignment horizontal="center" vertical="center" shrinkToFit="1"/>
    </xf>
    <xf numFmtId="1" fontId="21" fillId="0" borderId="45" xfId="0" applyNumberFormat="1" applyFont="1" applyBorder="1" applyAlignment="1">
      <alignment horizontal="center" vertical="center" shrinkToFit="1"/>
    </xf>
    <xf numFmtId="1" fontId="21" fillId="0" borderId="6" xfId="0" applyNumberFormat="1" applyFont="1" applyBorder="1" applyAlignment="1">
      <alignment horizontal="center" vertical="center" shrinkToFit="1"/>
    </xf>
    <xf numFmtId="1" fontId="5" fillId="3" borderId="58" xfId="0" applyNumberFormat="1" applyFont="1" applyFill="1" applyBorder="1" applyAlignment="1">
      <alignment horizontal="center" vertical="center" shrinkToFit="1"/>
    </xf>
    <xf numFmtId="0" fontId="5" fillId="3" borderId="59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center" vertical="center" shrinkToFit="1"/>
    </xf>
    <xf numFmtId="49" fontId="44" fillId="0" borderId="1" xfId="0" quotePrefix="1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5" fillId="0" borderId="95" xfId="0" applyFont="1" applyBorder="1" applyAlignment="1" applyProtection="1">
      <alignment horizontal="center" textRotation="90" shrinkToFit="1"/>
      <protection locked="0"/>
    </xf>
    <xf numFmtId="0" fontId="5" fillId="0" borderId="45" xfId="0" applyFont="1" applyBorder="1" applyAlignment="1" applyProtection="1">
      <alignment horizontal="center" textRotation="90" shrinkToFi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0" xfId="0" applyFont="1" applyBorder="1" applyAlignment="1" applyProtection="1">
      <alignment horizontal="center" vertical="center"/>
      <protection locked="0"/>
    </xf>
    <xf numFmtId="0" fontId="5" fillId="0" borderId="91" xfId="0" applyFont="1" applyBorder="1" applyAlignment="1" applyProtection="1">
      <alignment horizontal="center" vertical="center"/>
      <protection locked="0"/>
    </xf>
    <xf numFmtId="0" fontId="5" fillId="0" borderId="9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188" fontId="4" fillId="0" borderId="1" xfId="0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5" fillId="0" borderId="44" xfId="0" applyFont="1" applyBorder="1" applyAlignment="1" applyProtection="1">
      <alignment horizontal="center" textRotation="90" shrinkToFit="1"/>
      <protection locked="0"/>
    </xf>
    <xf numFmtId="0" fontId="15" fillId="0" borderId="1" xfId="0" applyFont="1" applyBorder="1" applyAlignment="1" applyProtection="1">
      <alignment horizontal="center" textRotation="90" shrinkToFit="1"/>
      <protection locked="0"/>
    </xf>
    <xf numFmtId="0" fontId="15" fillId="0" borderId="8" xfId="0" applyFont="1" applyBorder="1" applyAlignment="1" applyProtection="1">
      <alignment horizontal="center" textRotation="90" shrinkToFit="1"/>
      <protection locked="0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7" fillId="15" borderId="20" xfId="0" applyFont="1" applyFill="1" applyBorder="1" applyAlignment="1">
      <alignment horizontal="center" vertical="center"/>
    </xf>
    <xf numFmtId="0" fontId="7" fillId="15" borderId="35" xfId="0" applyFont="1" applyFill="1" applyBorder="1" applyAlignment="1">
      <alignment horizontal="center" vertical="center"/>
    </xf>
    <xf numFmtId="0" fontId="7" fillId="15" borderId="36" xfId="0" applyFont="1" applyFill="1" applyBorder="1" applyAlignment="1">
      <alignment horizontal="center" vertical="center"/>
    </xf>
    <xf numFmtId="0" fontId="7" fillId="15" borderId="21" xfId="0" applyFont="1" applyFill="1" applyBorder="1" applyAlignment="1">
      <alignment horizontal="center" vertical="center"/>
    </xf>
    <xf numFmtId="0" fontId="7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7" fillId="15" borderId="31" xfId="0" applyFont="1" applyFill="1" applyBorder="1" applyAlignment="1">
      <alignment horizontal="center" vertical="center"/>
    </xf>
    <xf numFmtId="0" fontId="7" fillId="15" borderId="30" xfId="0" applyFont="1" applyFill="1" applyBorder="1" applyAlignment="1">
      <alignment horizontal="center" vertical="center"/>
    </xf>
    <xf numFmtId="0" fontId="7" fillId="15" borderId="16" xfId="0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textRotation="90"/>
    </xf>
    <xf numFmtId="0" fontId="21" fillId="0" borderId="30" xfId="0" applyFont="1" applyBorder="1" applyAlignment="1">
      <alignment horizontal="center" textRotation="90"/>
    </xf>
    <xf numFmtId="0" fontId="21" fillId="0" borderId="16" xfId="0" applyFont="1" applyBorder="1" applyAlignment="1">
      <alignment horizontal="center" textRotation="90"/>
    </xf>
    <xf numFmtId="0" fontId="15" fillId="0" borderId="43" xfId="0" applyFont="1" applyBorder="1" applyAlignment="1">
      <alignment horizontal="center" textRotation="90" shrinkToFit="1"/>
    </xf>
    <xf numFmtId="0" fontId="15" fillId="0" borderId="5" xfId="0" applyFont="1" applyBorder="1" applyAlignment="1">
      <alignment horizontal="center" textRotation="90" shrinkToFit="1"/>
    </xf>
    <xf numFmtId="0" fontId="15" fillId="0" borderId="7" xfId="0" applyFont="1" applyBorder="1" applyAlignment="1">
      <alignment horizontal="center" textRotation="90" shrinkToFit="1"/>
    </xf>
    <xf numFmtId="0" fontId="15" fillId="0" borderId="44" xfId="0" applyFont="1" applyBorder="1" applyAlignment="1">
      <alignment horizontal="center" textRotation="90" shrinkToFit="1"/>
    </xf>
    <xf numFmtId="0" fontId="15" fillId="0" borderId="1" xfId="0" applyFont="1" applyBorder="1" applyAlignment="1">
      <alignment horizontal="center" textRotation="90" shrinkToFit="1"/>
    </xf>
    <xf numFmtId="0" fontId="15" fillId="0" borderId="8" xfId="0" applyFont="1" applyBorder="1" applyAlignment="1">
      <alignment horizontal="center" textRotation="90" shrinkToFit="1"/>
    </xf>
    <xf numFmtId="0" fontId="15" fillId="0" borderId="45" xfId="0" applyFont="1" applyBorder="1" applyAlignment="1">
      <alignment horizontal="center" textRotation="90" shrinkToFit="1"/>
    </xf>
    <xf numFmtId="0" fontId="15" fillId="0" borderId="6" xfId="0" applyFont="1" applyBorder="1" applyAlignment="1">
      <alignment horizontal="center" textRotation="90" shrinkToFit="1"/>
    </xf>
    <xf numFmtId="0" fontId="15" fillId="0" borderId="9" xfId="0" applyFont="1" applyBorder="1" applyAlignment="1">
      <alignment horizontal="center" textRotation="90" shrinkToFit="1"/>
    </xf>
    <xf numFmtId="0" fontId="5" fillId="0" borderId="49" xfId="0" applyFont="1" applyBorder="1" applyAlignment="1" applyProtection="1">
      <alignment horizontal="center" textRotation="90" shrinkToFit="1"/>
      <protection locked="0"/>
    </xf>
    <xf numFmtId="0" fontId="5" fillId="0" borderId="32" xfId="0" applyFont="1" applyBorder="1" applyAlignment="1" applyProtection="1">
      <alignment horizontal="center" textRotation="90" shrinkToFit="1"/>
      <protection locked="0"/>
    </xf>
    <xf numFmtId="0" fontId="5" fillId="0" borderId="51" xfId="0" applyFont="1" applyBorder="1" applyAlignment="1" applyProtection="1">
      <alignment horizontal="center" textRotation="90" shrinkToFit="1"/>
      <protection locked="0"/>
    </xf>
    <xf numFmtId="0" fontId="5" fillId="0" borderId="22" xfId="0" applyFont="1" applyBorder="1" applyAlignment="1">
      <alignment horizontal="center" textRotation="90"/>
    </xf>
    <xf numFmtId="0" fontId="5" fillId="0" borderId="18" xfId="0" applyFont="1" applyBorder="1" applyAlignment="1">
      <alignment horizontal="center" textRotation="90"/>
    </xf>
    <xf numFmtId="0" fontId="5" fillId="0" borderId="26" xfId="0" applyFont="1" applyBorder="1" applyAlignment="1">
      <alignment horizontal="center" textRotation="90"/>
    </xf>
    <xf numFmtId="0" fontId="7" fillId="3" borderId="31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textRotation="90"/>
      <protection locked="0"/>
    </xf>
    <xf numFmtId="0" fontId="5" fillId="0" borderId="30" xfId="0" applyFont="1" applyBorder="1" applyAlignment="1" applyProtection="1">
      <alignment horizontal="center" textRotation="90"/>
      <protection locked="0"/>
    </xf>
    <xf numFmtId="0" fontId="5" fillId="0" borderId="16" xfId="0" applyFont="1" applyBorder="1" applyAlignment="1" applyProtection="1">
      <alignment horizontal="center" textRotation="90"/>
      <protection locked="0"/>
    </xf>
    <xf numFmtId="0" fontId="21" fillId="0" borderId="22" xfId="0" applyFont="1" applyBorder="1" applyAlignment="1">
      <alignment horizontal="center" textRotation="90"/>
    </xf>
    <xf numFmtId="0" fontId="21" fillId="0" borderId="18" xfId="0" applyFont="1" applyBorder="1" applyAlignment="1">
      <alignment horizontal="center" textRotation="90"/>
    </xf>
    <xf numFmtId="0" fontId="21" fillId="0" borderId="26" xfId="0" applyFont="1" applyBorder="1" applyAlignment="1">
      <alignment horizontal="center" textRotation="90"/>
    </xf>
    <xf numFmtId="0" fontId="7" fillId="3" borderId="20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1" fontId="7" fillId="3" borderId="31" xfId="0" applyNumberFormat="1" applyFont="1" applyFill="1" applyBorder="1" applyAlignment="1">
      <alignment horizontal="center" vertical="center"/>
    </xf>
    <xf numFmtId="1" fontId="7" fillId="3" borderId="30" xfId="0" applyNumberFormat="1" applyFon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/>
    </xf>
    <xf numFmtId="0" fontId="19" fillId="5" borderId="15" xfId="0" applyFont="1" applyFill="1" applyBorder="1" applyAlignment="1" applyProtection="1">
      <alignment horizontal="center" vertical="center"/>
      <protection locked="0"/>
    </xf>
    <xf numFmtId="0" fontId="19" fillId="5" borderId="19" xfId="0" applyFont="1" applyFill="1" applyBorder="1" applyAlignment="1" applyProtection="1">
      <alignment horizontal="center" vertical="center"/>
      <protection locked="0"/>
    </xf>
    <xf numFmtId="0" fontId="19" fillId="5" borderId="38" xfId="0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textRotation="90"/>
    </xf>
    <xf numFmtId="0" fontId="5" fillId="0" borderId="30" xfId="0" applyFont="1" applyBorder="1" applyAlignment="1">
      <alignment horizontal="center" textRotation="90"/>
    </xf>
    <xf numFmtId="0" fontId="5" fillId="0" borderId="31" xfId="0" applyFont="1" applyBorder="1" applyAlignment="1">
      <alignment horizontal="right" textRotation="90"/>
    </xf>
    <xf numFmtId="0" fontId="5" fillId="0" borderId="30" xfId="0" applyFont="1" applyBorder="1" applyAlignment="1">
      <alignment horizontal="right" textRotation="90"/>
    </xf>
    <xf numFmtId="0" fontId="5" fillId="0" borderId="16" xfId="0" applyFont="1" applyBorder="1" applyAlignment="1">
      <alignment horizontal="right" textRotation="90"/>
    </xf>
    <xf numFmtId="0" fontId="15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5" fillId="0" borderId="43" xfId="0" applyFont="1" applyBorder="1" applyAlignment="1" applyProtection="1">
      <alignment horizontal="center" textRotation="90" shrinkToFit="1"/>
      <protection locked="0"/>
    </xf>
    <xf numFmtId="0" fontId="5" fillId="0" borderId="5" xfId="0" applyFont="1" applyBorder="1" applyAlignment="1" applyProtection="1">
      <alignment horizontal="center" textRotation="90" shrinkToFit="1"/>
      <protection locked="0"/>
    </xf>
    <xf numFmtId="0" fontId="5" fillId="0" borderId="7" xfId="0" applyFont="1" applyBorder="1" applyAlignment="1" applyProtection="1">
      <alignment horizontal="center" textRotation="90" shrinkToFit="1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19" fillId="5" borderId="37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33" xfId="0" applyFont="1" applyFill="1" applyBorder="1" applyAlignment="1" applyProtection="1">
      <alignment horizontal="center" vertical="center" wrapText="1"/>
      <protection locked="0"/>
    </xf>
    <xf numFmtId="0" fontId="19" fillId="5" borderId="14" xfId="0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 applyProtection="1">
      <alignment horizontal="center" vertical="center"/>
      <protection locked="0"/>
    </xf>
    <xf numFmtId="0" fontId="19" fillId="5" borderId="32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textRotation="90" shrinkToFit="1"/>
      <protection locked="0"/>
    </xf>
    <xf numFmtId="0" fontId="5" fillId="0" borderId="1" xfId="0" applyFont="1" applyBorder="1" applyAlignment="1" applyProtection="1">
      <alignment horizontal="center" textRotation="90" shrinkToFit="1"/>
      <protection locked="0"/>
    </xf>
    <xf numFmtId="0" fontId="5" fillId="0" borderId="8" xfId="0" applyFont="1" applyBorder="1" applyAlignment="1" applyProtection="1">
      <alignment horizontal="center" textRotation="90" shrinkToFit="1"/>
      <protection locked="0"/>
    </xf>
    <xf numFmtId="0" fontId="6" fillId="0" borderId="43" xfId="0" applyFont="1" applyBorder="1" applyAlignment="1">
      <alignment horizontal="center" textRotation="90" shrinkToFit="1"/>
    </xf>
    <xf numFmtId="0" fontId="6" fillId="0" borderId="5" xfId="0" applyFont="1" applyBorder="1" applyAlignment="1">
      <alignment horizontal="center" textRotation="90" shrinkToFit="1"/>
    </xf>
    <xf numFmtId="0" fontId="6" fillId="0" borderId="7" xfId="0" applyFont="1" applyBorder="1" applyAlignment="1">
      <alignment horizontal="center" textRotation="90" shrinkToFit="1"/>
    </xf>
    <xf numFmtId="0" fontId="42" fillId="0" borderId="50" xfId="0" applyFont="1" applyBorder="1" applyAlignment="1">
      <alignment horizontal="center" textRotation="90"/>
    </xf>
    <xf numFmtId="0" fontId="42" fillId="0" borderId="33" xfId="0" applyFont="1" applyBorder="1" applyAlignment="1">
      <alignment horizontal="center" textRotation="90"/>
    </xf>
    <xf numFmtId="0" fontId="42" fillId="0" borderId="52" xfId="0" applyFont="1" applyBorder="1" applyAlignment="1">
      <alignment horizontal="center" textRotation="90"/>
    </xf>
    <xf numFmtId="0" fontId="4" fillId="0" borderId="3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44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5" fillId="0" borderId="43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textRotation="90"/>
    </xf>
    <xf numFmtId="0" fontId="4" fillId="0" borderId="18" xfId="0" applyFont="1" applyBorder="1" applyAlignment="1">
      <alignment horizontal="center" textRotation="90"/>
    </xf>
    <xf numFmtId="0" fontId="4" fillId="0" borderId="26" xfId="0" applyFont="1" applyBorder="1" applyAlignment="1">
      <alignment horizontal="center" textRotation="90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21" fillId="0" borderId="2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6" fillId="16" borderId="86" xfId="0" applyFont="1" applyFill="1" applyBorder="1" applyAlignment="1">
      <alignment horizontal="left"/>
    </xf>
    <xf numFmtId="0" fontId="6" fillId="16" borderId="83" xfId="0" applyFont="1" applyFill="1" applyBorder="1" applyAlignment="1">
      <alignment horizontal="left"/>
    </xf>
    <xf numFmtId="0" fontId="24" fillId="5" borderId="0" xfId="0" applyFont="1" applyFill="1" applyAlignment="1">
      <alignment horizontal="left" vertical="center"/>
    </xf>
    <xf numFmtId="0" fontId="27" fillId="5" borderId="0" xfId="0" applyFont="1" applyFill="1" applyAlignment="1">
      <alignment horizontal="left" vertical="center"/>
    </xf>
    <xf numFmtId="0" fontId="28" fillId="5" borderId="0" xfId="0" applyFont="1" applyFill="1" applyAlignment="1">
      <alignment horizontal="center" vertical="center"/>
    </xf>
    <xf numFmtId="0" fontId="27" fillId="2" borderId="23" xfId="0" applyFont="1" applyFill="1" applyBorder="1" applyAlignment="1">
      <alignment horizontal="left" vertical="center"/>
    </xf>
    <xf numFmtId="0" fontId="27" fillId="2" borderId="24" xfId="0" applyFont="1" applyFill="1" applyBorder="1" applyAlignment="1">
      <alignment horizontal="left" vertical="center"/>
    </xf>
    <xf numFmtId="0" fontId="34" fillId="5" borderId="20" xfId="0" applyFont="1" applyFill="1" applyBorder="1" applyAlignment="1">
      <alignment horizontal="left" vertical="center"/>
    </xf>
    <xf numFmtId="0" fontId="34" fillId="5" borderId="21" xfId="0" applyFont="1" applyFill="1" applyBorder="1" applyAlignment="1">
      <alignment horizontal="left" vertical="center"/>
    </xf>
    <xf numFmtId="0" fontId="34" fillId="5" borderId="22" xfId="0" applyFont="1" applyFill="1" applyBorder="1" applyAlignment="1">
      <alignment horizontal="left" vertical="center"/>
    </xf>
    <xf numFmtId="0" fontId="41" fillId="5" borderId="53" xfId="0" applyFont="1" applyFill="1" applyBorder="1" applyAlignment="1">
      <alignment horizontal="left" vertical="center"/>
    </xf>
    <xf numFmtId="0" fontId="41" fillId="5" borderId="54" xfId="0" applyFont="1" applyFill="1" applyBorder="1" applyAlignment="1">
      <alignment horizontal="left" vertical="center"/>
    </xf>
    <xf numFmtId="0" fontId="41" fillId="5" borderId="55" xfId="0" applyFont="1" applyFill="1" applyBorder="1" applyAlignment="1">
      <alignment horizontal="left" vertical="center"/>
    </xf>
    <xf numFmtId="0" fontId="6" fillId="15" borderId="84" xfId="0" applyFont="1" applyFill="1" applyBorder="1" applyAlignment="1">
      <alignment horizontal="left" vertical="center"/>
    </xf>
    <xf numFmtId="0" fontId="6" fillId="15" borderId="80" xfId="0" applyFont="1" applyFill="1" applyBorder="1" applyAlignment="1">
      <alignment horizontal="left" vertical="center"/>
    </xf>
    <xf numFmtId="0" fontId="6" fillId="3" borderId="85" xfId="0" applyFont="1" applyFill="1" applyBorder="1" applyAlignment="1">
      <alignment horizontal="left"/>
    </xf>
    <xf numFmtId="0" fontId="6" fillId="3" borderId="82" xfId="0" applyFont="1" applyFill="1" applyBorder="1" applyAlignment="1">
      <alignment horizontal="left"/>
    </xf>
    <xf numFmtId="0" fontId="41" fillId="0" borderId="7" xfId="0" applyFont="1" applyBorder="1" applyAlignment="1">
      <alignment horizontal="left"/>
    </xf>
    <xf numFmtId="0" fontId="41" fillId="0" borderId="8" xfId="0" applyFont="1" applyBorder="1" applyAlignment="1">
      <alignment horizontal="left"/>
    </xf>
    <xf numFmtId="1" fontId="5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39" fillId="13" borderId="17" xfId="0" applyFont="1" applyFill="1" applyBorder="1" applyAlignment="1">
      <alignment horizontal="center" vertical="center" shrinkToFit="1"/>
    </xf>
    <xf numFmtId="0" fontId="39" fillId="13" borderId="14" xfId="0" applyFont="1" applyFill="1" applyBorder="1" applyAlignment="1">
      <alignment horizontal="center" vertical="center" shrinkToFit="1"/>
    </xf>
    <xf numFmtId="0" fontId="39" fillId="12" borderId="17" xfId="0" applyFont="1" applyFill="1" applyBorder="1" applyAlignment="1">
      <alignment horizontal="center" vertical="center" wrapText="1"/>
    </xf>
    <xf numFmtId="0" fontId="39" fillId="12" borderId="14" xfId="0" applyFont="1" applyFill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right" vertical="center"/>
    </xf>
    <xf numFmtId="1" fontId="7" fillId="0" borderId="2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" fontId="5" fillId="0" borderId="56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top"/>
    </xf>
    <xf numFmtId="0" fontId="19" fillId="0" borderId="17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 shrinkToFit="1"/>
    </xf>
    <xf numFmtId="0" fontId="33" fillId="0" borderId="33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1" fontId="39" fillId="14" borderId="17" xfId="0" applyNumberFormat="1" applyFont="1" applyFill="1" applyBorder="1" applyAlignment="1">
      <alignment horizontal="center" vertical="center" shrinkToFit="1"/>
    </xf>
    <xf numFmtId="1" fontId="39" fillId="14" borderId="14" xfId="0" applyNumberFormat="1" applyFont="1" applyFill="1" applyBorder="1" applyAlignment="1">
      <alignment horizontal="center" vertical="center" shrinkToFit="1"/>
    </xf>
    <xf numFmtId="1" fontId="35" fillId="0" borderId="28" xfId="0" applyNumberFormat="1" applyFont="1" applyBorder="1" applyAlignment="1">
      <alignment horizontal="center" vertical="center"/>
    </xf>
    <xf numFmtId="1" fontId="35" fillId="0" borderId="27" xfId="0" applyNumberFormat="1" applyFont="1" applyBorder="1" applyAlignment="1">
      <alignment horizontal="center" vertical="center"/>
    </xf>
    <xf numFmtId="1" fontId="35" fillId="0" borderId="56" xfId="0" applyNumberFormat="1" applyFont="1" applyBorder="1" applyAlignment="1">
      <alignment horizontal="center" vertical="center"/>
    </xf>
    <xf numFmtId="1" fontId="35" fillId="0" borderId="0" xfId="0" applyNumberFormat="1" applyFont="1" applyAlignment="1">
      <alignment horizontal="center" vertical="center"/>
    </xf>
    <xf numFmtId="1" fontId="35" fillId="0" borderId="12" xfId="0" applyNumberFormat="1" applyFont="1" applyBorder="1" applyAlignment="1">
      <alignment horizontal="center" vertical="center"/>
    </xf>
    <xf numFmtId="1" fontId="35" fillId="0" borderId="2" xfId="0" applyNumberFormat="1" applyFont="1" applyBorder="1" applyAlignment="1">
      <alignment horizontal="center" vertical="center"/>
    </xf>
    <xf numFmtId="1" fontId="35" fillId="0" borderId="29" xfId="0" applyNumberFormat="1" applyFont="1" applyBorder="1" applyAlignment="1">
      <alignment horizontal="center" vertical="center"/>
    </xf>
    <xf numFmtId="1" fontId="35" fillId="0" borderId="57" xfId="0" applyNumberFormat="1" applyFont="1" applyBorder="1" applyAlignment="1">
      <alignment horizontal="center" vertical="center"/>
    </xf>
    <xf numFmtId="1" fontId="35" fillId="0" borderId="34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top"/>
      <protection locked="0"/>
    </xf>
    <xf numFmtId="0" fontId="19" fillId="0" borderId="17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1" fontId="35" fillId="0" borderId="1" xfId="0" applyNumberFormat="1" applyFont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 shrinkToFit="1"/>
    </xf>
    <xf numFmtId="0" fontId="23" fillId="13" borderId="14" xfId="0" applyFont="1" applyFill="1" applyBorder="1" applyAlignment="1">
      <alignment horizontal="center" vertical="center" shrinkToFit="1"/>
    </xf>
    <xf numFmtId="0" fontId="23" fillId="12" borderId="17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1" fontId="23" fillId="14" borderId="17" xfId="0" applyNumberFormat="1" applyFont="1" applyFill="1" applyBorder="1" applyAlignment="1">
      <alignment horizontal="center" vertical="center" shrinkToFit="1"/>
    </xf>
    <xf numFmtId="1" fontId="23" fillId="14" borderId="14" xfId="0" applyNumberFormat="1" applyFont="1" applyFill="1" applyBorder="1" applyAlignment="1">
      <alignment horizontal="center" vertical="center" shrinkToFit="1"/>
    </xf>
    <xf numFmtId="0" fontId="39" fillId="13" borderId="17" xfId="0" applyFont="1" applyFill="1" applyBorder="1" applyAlignment="1">
      <alignment horizontal="center" vertical="center"/>
    </xf>
    <xf numFmtId="0" fontId="39" fillId="13" borderId="14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 wrapText="1" shrinkToFit="1"/>
    </xf>
    <xf numFmtId="0" fontId="23" fillId="12" borderId="14" xfId="0" applyFont="1" applyFill="1" applyBorder="1" applyAlignment="1">
      <alignment horizontal="center" vertical="center" wrapText="1" shrinkToFit="1"/>
    </xf>
    <xf numFmtId="0" fontId="43" fillId="0" borderId="2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</cellXfs>
  <cellStyles count="1">
    <cellStyle name="ปกติ" xfId="0" builtinId="0"/>
  </cellStyles>
  <dxfs count="126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66FF99"/>
      <color rgb="FFFF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2000">
                <a:latin typeface="TH SarabunPSK" pitchFamily="34" charset="-34"/>
                <a:cs typeface="TH SarabunPSK" pitchFamily="34" charset="-34"/>
              </a:defRPr>
            </a:pPr>
            <a:r>
              <a:rPr lang="en-US" sz="2000">
                <a:latin typeface="TH SarabunPSK" pitchFamily="34" charset="-34"/>
                <a:cs typeface="TH SarabunPSK" pitchFamily="34" charset="-34"/>
              </a:rPr>
              <a:t>Number of students separated</a:t>
            </a:r>
            <a:r>
              <a:rPr lang="en-US" sz="2000" baseline="0">
                <a:latin typeface="TH SarabunPSK" pitchFamily="34" charset="-34"/>
                <a:cs typeface="TH SarabunPSK" pitchFamily="34" charset="-34"/>
              </a:rPr>
              <a:t> </a:t>
            </a:r>
            <a:r>
              <a:rPr lang="en-US" sz="2000">
                <a:latin typeface="TH SarabunPSK" pitchFamily="34" charset="-34"/>
                <a:cs typeface="TH SarabunPSK" pitchFamily="34" charset="-34"/>
              </a:rPr>
              <a:t>by Grade</a:t>
            </a:r>
            <a:endParaRPr lang="th-TH" sz="2000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'Course Result'!$B$6</c:f>
              <c:strCache>
                <c:ptCount val="1"/>
                <c:pt idx="0">
                  <c:v>Number of Students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'Course Result'!$A$7:$A$15</c:f>
              <c:strCache>
                <c:ptCount val="9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Total Students</c:v>
                </c:pt>
              </c:strCache>
            </c:strRef>
          </c:cat>
          <c:val>
            <c:numRef>
              <c:f>'Course Result'!$B$7:$B$15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2-42E5-96C9-8A63AED4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0800"/>
        <c:axId val="119574528"/>
      </c:barChart>
      <c:catAx>
        <c:axId val="10302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19574528"/>
        <c:crosses val="autoZero"/>
        <c:auto val="1"/>
        <c:lblAlgn val="ctr"/>
        <c:lblOffset val="100"/>
        <c:noMultiLvlLbl val="0"/>
      </c:catAx>
      <c:valAx>
        <c:axId val="11957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0208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107577</xdr:colOff>
      <xdr:row>0</xdr:row>
      <xdr:rowOff>0</xdr:rowOff>
    </xdr:from>
    <xdr:to>
      <xdr:col>9</xdr:col>
      <xdr:colOff>313765</xdr:colOff>
      <xdr:row>8</xdr:row>
      <xdr:rowOff>26893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43902F-3DFA-4ABA-BAF1-A9BA1BB3DD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0471" y="0"/>
          <a:ext cx="1362635" cy="13895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30</xdr:row>
      <xdr:rowOff>865</xdr:rowOff>
    </xdr:from>
    <xdr:to>
      <xdr:col>6</xdr:col>
      <xdr:colOff>606137</xdr:colOff>
      <xdr:row>45</xdr:row>
      <xdr:rowOff>16452</xdr:rowOff>
    </xdr:to>
    <xdr:graphicFrame macro="">
      <xdr:nvGraphicFramePr>
        <xdr:cNvPr id="14" name="แผนภูมิ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30"/>
  <sheetViews>
    <sheetView view="pageBreakPreview" zoomScaleNormal="100" zoomScaleSheetLayoutView="100" workbookViewId="0">
      <selection activeCell="B19" sqref="B19"/>
    </sheetView>
  </sheetViews>
  <sheetFormatPr defaultColWidth="9.09765625" defaultRowHeight="13.8" x14ac:dyDescent="0.25"/>
  <cols>
    <col min="1" max="1" width="29.69921875" customWidth="1"/>
    <col min="2" max="2" width="46.69921875" customWidth="1"/>
  </cols>
  <sheetData>
    <row r="1" spans="1:2" ht="27" customHeight="1" x14ac:dyDescent="0.25">
      <c r="A1" s="258" t="s">
        <v>66</v>
      </c>
      <c r="B1" s="258"/>
    </row>
    <row r="2" spans="1:2" ht="25.8" x14ac:dyDescent="0.25">
      <c r="A2" s="257" t="s">
        <v>67</v>
      </c>
      <c r="B2" s="257"/>
    </row>
    <row r="3" spans="1:2" ht="23.4" x14ac:dyDescent="0.25">
      <c r="A3" s="1" t="s">
        <v>11</v>
      </c>
      <c r="B3" s="2" t="s">
        <v>128</v>
      </c>
    </row>
    <row r="4" spans="1:2" ht="23.4" x14ac:dyDescent="0.25">
      <c r="A4" s="167" t="s">
        <v>12</v>
      </c>
      <c r="B4" s="168" t="s">
        <v>129</v>
      </c>
    </row>
    <row r="5" spans="1:2" ht="23.4" x14ac:dyDescent="0.25">
      <c r="A5" s="1" t="s">
        <v>6</v>
      </c>
      <c r="B5" s="2" t="s">
        <v>6</v>
      </c>
    </row>
    <row r="6" spans="1:2" ht="23.4" x14ac:dyDescent="0.25">
      <c r="A6" s="1" t="s">
        <v>130</v>
      </c>
      <c r="B6" s="2"/>
    </row>
    <row r="7" spans="1:2" ht="23.4" x14ac:dyDescent="0.25">
      <c r="A7" s="1" t="s">
        <v>8</v>
      </c>
      <c r="B7" s="2"/>
    </row>
    <row r="8" spans="1:2" ht="23.4" x14ac:dyDescent="0.25">
      <c r="A8" s="1" t="s">
        <v>13</v>
      </c>
      <c r="B8" s="2"/>
    </row>
    <row r="9" spans="1:2" ht="23.4" x14ac:dyDescent="0.25">
      <c r="A9" s="1" t="s">
        <v>9</v>
      </c>
      <c r="B9" s="2"/>
    </row>
    <row r="10" spans="1:2" ht="23.4" x14ac:dyDescent="0.25">
      <c r="A10" s="1" t="s">
        <v>10</v>
      </c>
      <c r="B10" s="2"/>
    </row>
    <row r="11" spans="1:2" ht="23.4" x14ac:dyDescent="0.25">
      <c r="A11" s="1" t="s">
        <v>10</v>
      </c>
      <c r="B11" s="2"/>
    </row>
    <row r="12" spans="1:2" ht="23.4" x14ac:dyDescent="0.25">
      <c r="A12" s="1" t="s">
        <v>134</v>
      </c>
      <c r="B12" s="2"/>
    </row>
    <row r="13" spans="1:2" ht="23.4" x14ac:dyDescent="0.25">
      <c r="A13" s="1" t="s">
        <v>134</v>
      </c>
      <c r="B13" s="2"/>
    </row>
    <row r="14" spans="1:2" ht="23.4" x14ac:dyDescent="0.25">
      <c r="A14" s="1" t="s">
        <v>14</v>
      </c>
      <c r="B14" s="2"/>
    </row>
    <row r="15" spans="1:2" ht="23.4" x14ac:dyDescent="0.25">
      <c r="A15" s="1" t="s">
        <v>15</v>
      </c>
      <c r="B15" s="174"/>
    </row>
    <row r="16" spans="1:2" ht="23.4" x14ac:dyDescent="0.45">
      <c r="A16" s="49"/>
      <c r="B16" s="49"/>
    </row>
    <row r="17" spans="1:2" ht="23.4" x14ac:dyDescent="0.45">
      <c r="A17" s="49"/>
      <c r="B17" s="49"/>
    </row>
    <row r="18" spans="1:2" ht="23.4" x14ac:dyDescent="0.45">
      <c r="A18" s="49"/>
      <c r="B18" s="49"/>
    </row>
    <row r="19" spans="1:2" ht="23.4" x14ac:dyDescent="0.45">
      <c r="A19" s="49"/>
      <c r="B19" s="49"/>
    </row>
    <row r="20" spans="1:2" ht="23.4" x14ac:dyDescent="0.45">
      <c r="A20" s="49"/>
      <c r="B20" s="49"/>
    </row>
    <row r="21" spans="1:2" ht="23.4" x14ac:dyDescent="0.45">
      <c r="A21" s="49"/>
      <c r="B21" s="49"/>
    </row>
    <row r="22" spans="1:2" ht="23.4" x14ac:dyDescent="0.45">
      <c r="A22" s="49"/>
      <c r="B22" s="49"/>
    </row>
    <row r="23" spans="1:2" ht="23.4" x14ac:dyDescent="0.45">
      <c r="A23" s="49"/>
      <c r="B23" s="49"/>
    </row>
    <row r="24" spans="1:2" ht="23.4" x14ac:dyDescent="0.45">
      <c r="A24" s="49"/>
      <c r="B24" s="49"/>
    </row>
    <row r="25" spans="1:2" ht="23.4" x14ac:dyDescent="0.45">
      <c r="A25" s="49"/>
      <c r="B25" s="49"/>
    </row>
    <row r="26" spans="1:2" ht="23.4" x14ac:dyDescent="0.45">
      <c r="A26" s="49"/>
      <c r="B26" s="49"/>
    </row>
    <row r="27" spans="1:2" ht="23.4" x14ac:dyDescent="0.45">
      <c r="A27" s="49"/>
      <c r="B27" s="49"/>
    </row>
    <row r="28" spans="1:2" ht="23.4" x14ac:dyDescent="0.45">
      <c r="A28" s="50" t="s">
        <v>0</v>
      </c>
      <c r="B28" s="51" t="s">
        <v>1</v>
      </c>
    </row>
    <row r="29" spans="1:2" ht="23.4" x14ac:dyDescent="0.45">
      <c r="A29" s="50" t="s">
        <v>2</v>
      </c>
      <c r="B29" s="51" t="s">
        <v>3</v>
      </c>
    </row>
    <row r="30" spans="1:2" x14ac:dyDescent="0.25">
      <c r="A30" s="52"/>
      <c r="B30" s="53"/>
    </row>
  </sheetData>
  <sheetProtection algorithmName="SHA-512" hashValue="IFxcG+aN2/PmCVoFUbJIbQK871S77Qwa0QCGWpexBGUWfZTIJ5xzn49TAEpPwo8klvSMPm8fcMcQdFm6dlQwNg==" saltValue="4jsju5mgugTpjSxSShXMpA==" spinCount="100000" sheet="1" objects="1" scenarios="1"/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72"/>
  <sheetViews>
    <sheetView showZeros="0" view="pageBreakPreview" topLeftCell="B2" zoomScale="115" zoomScaleNormal="100" zoomScaleSheetLayoutView="115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D10" sqref="D10"/>
    </sheetView>
  </sheetViews>
  <sheetFormatPr defaultColWidth="9" defaultRowHeight="18" x14ac:dyDescent="0.25"/>
  <cols>
    <col min="1" max="1" width="4.59765625" style="40" customWidth="1"/>
    <col min="2" max="2" width="10" style="40" customWidth="1"/>
    <col min="3" max="3" width="25.59765625" style="40" customWidth="1"/>
    <col min="4" max="33" width="4" style="35" customWidth="1"/>
    <col min="34" max="34" width="4.59765625" style="35" customWidth="1"/>
    <col min="35" max="35" width="4.59765625" style="41" customWidth="1"/>
    <col min="36" max="36" width="5.69921875" style="41" customWidth="1"/>
    <col min="37" max="16384" width="9" style="40"/>
  </cols>
  <sheetData>
    <row r="1" spans="1:37" ht="25.8" x14ac:dyDescent="0.25">
      <c r="A1" s="428" t="s">
        <v>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71"/>
    </row>
    <row r="2" spans="1:37" ht="21" x14ac:dyDescent="0.25">
      <c r="A2" s="429" t="s">
        <v>17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72"/>
    </row>
    <row r="3" spans="1:37" ht="21" x14ac:dyDescent="0.25">
      <c r="A3" s="429" t="str">
        <f>"Attendance recording form "&amp;" "&amp;'General information'!B7&amp;" Department  Subject Code: "&amp;'General information'!B8&amp;" Subject: "&amp;'General information'!B9&amp;"   "&amp;'General information'!B5</f>
        <v>Attendance recording form   Department  Subject Code:  Subject:    Academic Year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72"/>
    </row>
    <row r="4" spans="1:37" ht="21" x14ac:dyDescent="0.25">
      <c r="A4" s="437" t="str">
        <f>"Primary "&amp;'General information'!B6&amp;"  "</f>
        <v xml:space="preserve">Primary   </v>
      </c>
      <c r="B4" s="437"/>
      <c r="C4" s="437"/>
      <c r="D4" s="437"/>
      <c r="E4" s="437"/>
      <c r="F4" s="437"/>
      <c r="G4" s="438" t="str">
        <f>"  Teacher "&amp;'General information'!B10</f>
        <v xml:space="preserve">  Teacher </v>
      </c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7"/>
      <c r="U4" s="437"/>
      <c r="V4" s="437"/>
      <c r="W4" s="437"/>
      <c r="X4" s="437"/>
      <c r="Y4" s="437"/>
      <c r="Z4" s="437"/>
      <c r="AA4" s="437"/>
      <c r="AB4" s="437"/>
      <c r="AC4" s="463"/>
      <c r="AD4" s="463"/>
      <c r="AE4" s="463"/>
      <c r="AF4" s="463"/>
      <c r="AG4" s="463"/>
      <c r="AH4" s="463"/>
      <c r="AI4" s="463"/>
      <c r="AJ4" s="463"/>
      <c r="AK4" s="72"/>
    </row>
    <row r="5" spans="1:37" ht="14.25" customHeight="1" x14ac:dyDescent="0.25">
      <c r="A5" s="446" t="s">
        <v>36</v>
      </c>
      <c r="B5" s="449" t="s">
        <v>73</v>
      </c>
      <c r="C5" s="446" t="s">
        <v>38</v>
      </c>
      <c r="D5" s="454" t="s">
        <v>109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71" t="str">
        <f>D5</f>
        <v>September</v>
      </c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</row>
    <row r="6" spans="1:37" ht="14.25" customHeight="1" x14ac:dyDescent="0.25">
      <c r="A6" s="447"/>
      <c r="B6" s="450"/>
      <c r="C6" s="447"/>
      <c r="D6" s="456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</row>
    <row r="7" spans="1:37" ht="18.75" customHeight="1" x14ac:dyDescent="0.25">
      <c r="A7" s="447"/>
      <c r="B7" s="450"/>
      <c r="C7" s="447"/>
      <c r="D7" s="458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</row>
    <row r="8" spans="1:37" ht="18.75" customHeight="1" x14ac:dyDescent="0.25">
      <c r="A8" s="447"/>
      <c r="B8" s="450"/>
      <c r="C8" s="447"/>
      <c r="D8" s="34">
        <v>1</v>
      </c>
      <c r="E8" s="34">
        <v>2</v>
      </c>
      <c r="F8" s="34">
        <v>3</v>
      </c>
      <c r="G8" s="34">
        <v>4</v>
      </c>
      <c r="H8" s="34">
        <v>5</v>
      </c>
      <c r="I8" s="34">
        <v>6</v>
      </c>
      <c r="J8" s="34">
        <v>7</v>
      </c>
      <c r="K8" s="34">
        <v>8</v>
      </c>
      <c r="L8" s="39">
        <v>9</v>
      </c>
      <c r="M8" s="34">
        <v>10</v>
      </c>
      <c r="N8" s="34">
        <v>11</v>
      </c>
      <c r="O8" s="34">
        <v>12</v>
      </c>
      <c r="P8" s="34">
        <v>13</v>
      </c>
      <c r="Q8" s="34">
        <v>14</v>
      </c>
      <c r="R8" s="34">
        <v>15</v>
      </c>
      <c r="S8" s="34">
        <v>16</v>
      </c>
      <c r="T8" s="34">
        <v>17</v>
      </c>
      <c r="U8" s="39">
        <v>18</v>
      </c>
      <c r="V8" s="34">
        <v>19</v>
      </c>
      <c r="W8" s="34">
        <v>20</v>
      </c>
      <c r="X8" s="34">
        <v>21</v>
      </c>
      <c r="Y8" s="34">
        <v>22</v>
      </c>
      <c r="Z8" s="34">
        <v>23</v>
      </c>
      <c r="AA8" s="34">
        <v>24</v>
      </c>
      <c r="AB8" s="34">
        <v>25</v>
      </c>
      <c r="AC8" s="34">
        <v>26</v>
      </c>
      <c r="AD8" s="39">
        <v>27</v>
      </c>
      <c r="AE8" s="34">
        <v>28</v>
      </c>
      <c r="AF8" s="34">
        <v>29</v>
      </c>
      <c r="AG8" s="34">
        <v>30</v>
      </c>
      <c r="AH8" s="452" t="s">
        <v>93</v>
      </c>
      <c r="AI8" s="431" t="s">
        <v>94</v>
      </c>
      <c r="AJ8" s="433" t="s">
        <v>95</v>
      </c>
    </row>
    <row r="9" spans="1:37" ht="18.75" customHeight="1" x14ac:dyDescent="0.25">
      <c r="A9" s="448"/>
      <c r="B9" s="451"/>
      <c r="C9" s="448"/>
      <c r="D9" s="165"/>
      <c r="E9" s="165"/>
      <c r="F9" s="165"/>
      <c r="G9" s="165"/>
      <c r="H9" s="165"/>
      <c r="I9" s="165"/>
      <c r="J9" s="165"/>
      <c r="K9" s="166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453"/>
      <c r="AI9" s="432"/>
      <c r="AJ9" s="434"/>
    </row>
    <row r="10" spans="1:37" ht="16.95" customHeight="1" x14ac:dyDescent="0.25">
      <c r="A10" s="4">
        <f>PP.5!A7</f>
        <v>0</v>
      </c>
      <c r="B10" s="5">
        <f>PP.5!B7</f>
        <v>0</v>
      </c>
      <c r="C10" s="56">
        <f>PP.5!D7</f>
        <v>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63">
        <f>COUNTIF(D10:AG10,"Ab")</f>
        <v>0</v>
      </c>
      <c r="AI10" s="159">
        <f>COUNTIF(D10:AG10,"Le")</f>
        <v>0</v>
      </c>
      <c r="AJ10" s="160">
        <f>COUNTIF(D10:AG10,"Pre")</f>
        <v>0</v>
      </c>
    </row>
    <row r="11" spans="1:37" ht="16.95" customHeight="1" x14ac:dyDescent="0.25">
      <c r="A11" s="4">
        <f>PP.5!A8</f>
        <v>0</v>
      </c>
      <c r="B11" s="5">
        <f>PP.5!B8</f>
        <v>0</v>
      </c>
      <c r="C11" s="56">
        <f>PP.5!D8</f>
        <v>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63">
        <f t="shared" ref="AH11:AH55" si="0">COUNTIF(D11:AG11,"Ab")</f>
        <v>0</v>
      </c>
      <c r="AI11" s="159">
        <f t="shared" ref="AI11:AI55" si="1">COUNTIF(D11:AG11,"Le")</f>
        <v>0</v>
      </c>
      <c r="AJ11" s="160">
        <f t="shared" ref="AJ11:AJ55" si="2">COUNTIF(D11:AG11,"Pre")</f>
        <v>0</v>
      </c>
    </row>
    <row r="12" spans="1:37" ht="16.95" customHeight="1" x14ac:dyDescent="0.25">
      <c r="A12" s="4">
        <f>PP.5!A9</f>
        <v>0</v>
      </c>
      <c r="B12" s="5">
        <f>PP.5!B9</f>
        <v>0</v>
      </c>
      <c r="C12" s="56">
        <f>PP.5!D9</f>
        <v>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63">
        <f t="shared" si="0"/>
        <v>0</v>
      </c>
      <c r="AI12" s="159">
        <f t="shared" si="1"/>
        <v>0</v>
      </c>
      <c r="AJ12" s="160">
        <f t="shared" si="2"/>
        <v>0</v>
      </c>
    </row>
    <row r="13" spans="1:37" ht="16.95" customHeight="1" x14ac:dyDescent="0.25">
      <c r="A13" s="4">
        <f>PP.5!A10</f>
        <v>0</v>
      </c>
      <c r="B13" s="5">
        <f>PP.5!B10</f>
        <v>0</v>
      </c>
      <c r="C13" s="56">
        <f>PP.5!D10</f>
        <v>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63">
        <f t="shared" si="0"/>
        <v>0</v>
      </c>
      <c r="AI13" s="159">
        <f t="shared" si="1"/>
        <v>0</v>
      </c>
      <c r="AJ13" s="160">
        <f t="shared" si="2"/>
        <v>0</v>
      </c>
    </row>
    <row r="14" spans="1:37" ht="16.95" customHeight="1" x14ac:dyDescent="0.25">
      <c r="A14" s="4">
        <f>PP.5!A11</f>
        <v>0</v>
      </c>
      <c r="B14" s="5">
        <f>PP.5!B11</f>
        <v>0</v>
      </c>
      <c r="C14" s="56">
        <f>PP.5!D11</f>
        <v>0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63">
        <f t="shared" si="0"/>
        <v>0</v>
      </c>
      <c r="AI14" s="159">
        <f t="shared" si="1"/>
        <v>0</v>
      </c>
      <c r="AJ14" s="160">
        <f t="shared" si="2"/>
        <v>0</v>
      </c>
    </row>
    <row r="15" spans="1:37" ht="16.95" customHeight="1" x14ac:dyDescent="0.25">
      <c r="A15" s="4">
        <f>PP.5!A12</f>
        <v>0</v>
      </c>
      <c r="B15" s="5">
        <f>PP.5!B12</f>
        <v>0</v>
      </c>
      <c r="C15" s="56">
        <f>PP.5!D12</f>
        <v>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63">
        <f t="shared" si="0"/>
        <v>0</v>
      </c>
      <c r="AI15" s="159">
        <f t="shared" si="1"/>
        <v>0</v>
      </c>
      <c r="AJ15" s="160">
        <f t="shared" si="2"/>
        <v>0</v>
      </c>
    </row>
    <row r="16" spans="1:37" ht="16.95" customHeight="1" x14ac:dyDescent="0.25">
      <c r="A16" s="4">
        <f>PP.5!A13</f>
        <v>0</v>
      </c>
      <c r="B16" s="5">
        <f>PP.5!B13</f>
        <v>0</v>
      </c>
      <c r="C16" s="56">
        <f>PP.5!D13</f>
        <v>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63">
        <f t="shared" si="0"/>
        <v>0</v>
      </c>
      <c r="AI16" s="159">
        <f t="shared" si="1"/>
        <v>0</v>
      </c>
      <c r="AJ16" s="160">
        <f t="shared" si="2"/>
        <v>0</v>
      </c>
    </row>
    <row r="17" spans="1:36" ht="16.95" customHeight="1" x14ac:dyDescent="0.25">
      <c r="A17" s="4">
        <f>PP.5!A14</f>
        <v>0</v>
      </c>
      <c r="B17" s="5">
        <f>PP.5!B14</f>
        <v>0</v>
      </c>
      <c r="C17" s="56">
        <f>PP.5!D14</f>
        <v>0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63">
        <f t="shared" si="0"/>
        <v>0</v>
      </c>
      <c r="AI17" s="159">
        <f t="shared" si="1"/>
        <v>0</v>
      </c>
      <c r="AJ17" s="160">
        <f t="shared" si="2"/>
        <v>0</v>
      </c>
    </row>
    <row r="18" spans="1:36" ht="16.95" customHeight="1" x14ac:dyDescent="0.25">
      <c r="A18" s="4">
        <f>PP.5!A15</f>
        <v>0</v>
      </c>
      <c r="B18" s="5">
        <f>PP.5!B15</f>
        <v>0</v>
      </c>
      <c r="C18" s="56">
        <f>PP.5!D15</f>
        <v>0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63">
        <f t="shared" si="0"/>
        <v>0</v>
      </c>
      <c r="AI18" s="159">
        <f t="shared" si="1"/>
        <v>0</v>
      </c>
      <c r="AJ18" s="160">
        <f t="shared" si="2"/>
        <v>0</v>
      </c>
    </row>
    <row r="19" spans="1:36" ht="16.95" customHeight="1" x14ac:dyDescent="0.25">
      <c r="A19" s="4">
        <f>PP.5!A16</f>
        <v>0</v>
      </c>
      <c r="B19" s="5">
        <f>PP.5!B16</f>
        <v>0</v>
      </c>
      <c r="C19" s="56">
        <f>PP.5!D16</f>
        <v>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63">
        <f t="shared" si="0"/>
        <v>0</v>
      </c>
      <c r="AI19" s="159">
        <f t="shared" si="1"/>
        <v>0</v>
      </c>
      <c r="AJ19" s="160">
        <f t="shared" si="2"/>
        <v>0</v>
      </c>
    </row>
    <row r="20" spans="1:36" ht="16.95" customHeight="1" x14ac:dyDescent="0.25">
      <c r="A20" s="4">
        <f>PP.5!A17</f>
        <v>0</v>
      </c>
      <c r="B20" s="5">
        <f>PP.5!B17</f>
        <v>0</v>
      </c>
      <c r="C20" s="56">
        <f>PP.5!D17</f>
        <v>0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63">
        <f t="shared" si="0"/>
        <v>0</v>
      </c>
      <c r="AI20" s="159">
        <f t="shared" si="1"/>
        <v>0</v>
      </c>
      <c r="AJ20" s="160">
        <f t="shared" si="2"/>
        <v>0</v>
      </c>
    </row>
    <row r="21" spans="1:36" ht="16.95" customHeight="1" x14ac:dyDescent="0.25">
      <c r="A21" s="4">
        <f>PP.5!A18</f>
        <v>0</v>
      </c>
      <c r="B21" s="5">
        <f>PP.5!B18</f>
        <v>0</v>
      </c>
      <c r="C21" s="56">
        <f>PP.5!D18</f>
        <v>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63">
        <f t="shared" si="0"/>
        <v>0</v>
      </c>
      <c r="AI21" s="159">
        <f t="shared" si="1"/>
        <v>0</v>
      </c>
      <c r="AJ21" s="160">
        <f t="shared" si="2"/>
        <v>0</v>
      </c>
    </row>
    <row r="22" spans="1:36" ht="16.95" customHeight="1" x14ac:dyDescent="0.25">
      <c r="A22" s="4">
        <f>PP.5!A19</f>
        <v>0</v>
      </c>
      <c r="B22" s="5">
        <f>PP.5!B19</f>
        <v>0</v>
      </c>
      <c r="C22" s="56">
        <f>PP.5!D19</f>
        <v>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63">
        <f t="shared" si="0"/>
        <v>0</v>
      </c>
      <c r="AI22" s="159">
        <f t="shared" si="1"/>
        <v>0</v>
      </c>
      <c r="AJ22" s="160">
        <f t="shared" si="2"/>
        <v>0</v>
      </c>
    </row>
    <row r="23" spans="1:36" ht="16.95" customHeight="1" x14ac:dyDescent="0.25">
      <c r="A23" s="4">
        <f>PP.5!A20</f>
        <v>0</v>
      </c>
      <c r="B23" s="5">
        <f>PP.5!B20</f>
        <v>0</v>
      </c>
      <c r="C23" s="56">
        <f>PP.5!D20</f>
        <v>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63">
        <f t="shared" si="0"/>
        <v>0</v>
      </c>
      <c r="AI23" s="159">
        <f t="shared" si="1"/>
        <v>0</v>
      </c>
      <c r="AJ23" s="160">
        <f t="shared" si="2"/>
        <v>0</v>
      </c>
    </row>
    <row r="24" spans="1:36" ht="16.95" customHeight="1" x14ac:dyDescent="0.25">
      <c r="A24" s="4">
        <f>PP.5!A21</f>
        <v>0</v>
      </c>
      <c r="B24" s="5">
        <f>PP.5!B21</f>
        <v>0</v>
      </c>
      <c r="C24" s="56">
        <f>PP.5!D21</f>
        <v>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63">
        <f t="shared" si="0"/>
        <v>0</v>
      </c>
      <c r="AI24" s="159">
        <f t="shared" si="1"/>
        <v>0</v>
      </c>
      <c r="AJ24" s="160">
        <f t="shared" si="2"/>
        <v>0</v>
      </c>
    </row>
    <row r="25" spans="1:36" ht="16.95" customHeight="1" x14ac:dyDescent="0.25">
      <c r="A25" s="4">
        <f>PP.5!A22</f>
        <v>0</v>
      </c>
      <c r="B25" s="5">
        <f>PP.5!B22</f>
        <v>0</v>
      </c>
      <c r="C25" s="56">
        <f>PP.5!D22</f>
        <v>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63">
        <f t="shared" si="0"/>
        <v>0</v>
      </c>
      <c r="AI25" s="159">
        <f t="shared" si="1"/>
        <v>0</v>
      </c>
      <c r="AJ25" s="160">
        <f t="shared" si="2"/>
        <v>0</v>
      </c>
    </row>
    <row r="26" spans="1:36" ht="16.95" customHeight="1" x14ac:dyDescent="0.25">
      <c r="A26" s="4">
        <f>PP.5!A23</f>
        <v>0</v>
      </c>
      <c r="B26" s="5">
        <f>PP.5!B23</f>
        <v>0</v>
      </c>
      <c r="C26" s="56">
        <f>PP.5!D23</f>
        <v>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63">
        <f t="shared" si="0"/>
        <v>0</v>
      </c>
      <c r="AI26" s="159">
        <f t="shared" si="1"/>
        <v>0</v>
      </c>
      <c r="AJ26" s="160">
        <f t="shared" si="2"/>
        <v>0</v>
      </c>
    </row>
    <row r="27" spans="1:36" ht="16.95" customHeight="1" x14ac:dyDescent="0.25">
      <c r="A27" s="4">
        <f>PP.5!A24</f>
        <v>0</v>
      </c>
      <c r="B27" s="5">
        <f>PP.5!B24</f>
        <v>0</v>
      </c>
      <c r="C27" s="56">
        <f>PP.5!D24</f>
        <v>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63">
        <f t="shared" si="0"/>
        <v>0</v>
      </c>
      <c r="AI27" s="159">
        <f t="shared" si="1"/>
        <v>0</v>
      </c>
      <c r="AJ27" s="160">
        <f t="shared" si="2"/>
        <v>0</v>
      </c>
    </row>
    <row r="28" spans="1:36" ht="16.95" customHeight="1" x14ac:dyDescent="0.25">
      <c r="A28" s="4">
        <f>PP.5!A25</f>
        <v>0</v>
      </c>
      <c r="B28" s="5">
        <f>PP.5!B25</f>
        <v>0</v>
      </c>
      <c r="C28" s="56">
        <f>PP.5!D25</f>
        <v>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63">
        <f t="shared" si="0"/>
        <v>0</v>
      </c>
      <c r="AI28" s="159">
        <f t="shared" si="1"/>
        <v>0</v>
      </c>
      <c r="AJ28" s="160">
        <f t="shared" si="2"/>
        <v>0</v>
      </c>
    </row>
    <row r="29" spans="1:36" ht="16.95" customHeight="1" x14ac:dyDescent="0.25">
      <c r="A29" s="4">
        <f>PP.5!A26</f>
        <v>0</v>
      </c>
      <c r="B29" s="5">
        <f>PP.5!B26</f>
        <v>0</v>
      </c>
      <c r="C29" s="56">
        <f>PP.5!D26</f>
        <v>0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63">
        <f t="shared" si="0"/>
        <v>0</v>
      </c>
      <c r="AI29" s="159">
        <f t="shared" si="1"/>
        <v>0</v>
      </c>
      <c r="AJ29" s="160">
        <f t="shared" si="2"/>
        <v>0</v>
      </c>
    </row>
    <row r="30" spans="1:36" ht="16.95" customHeight="1" x14ac:dyDescent="0.25">
      <c r="A30" s="4">
        <f>PP.5!A27</f>
        <v>0</v>
      </c>
      <c r="B30" s="5">
        <f>PP.5!B27</f>
        <v>0</v>
      </c>
      <c r="C30" s="56">
        <f>PP.5!D27</f>
        <v>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63">
        <f t="shared" si="0"/>
        <v>0</v>
      </c>
      <c r="AI30" s="159">
        <f t="shared" si="1"/>
        <v>0</v>
      </c>
      <c r="AJ30" s="160">
        <f t="shared" si="2"/>
        <v>0</v>
      </c>
    </row>
    <row r="31" spans="1:36" ht="16.95" customHeight="1" x14ac:dyDescent="0.25">
      <c r="A31" s="4">
        <f>PP.5!A28</f>
        <v>0</v>
      </c>
      <c r="B31" s="5">
        <f>PP.5!B28</f>
        <v>0</v>
      </c>
      <c r="C31" s="56">
        <f>PP.5!D28</f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63">
        <f t="shared" si="0"/>
        <v>0</v>
      </c>
      <c r="AI31" s="159">
        <f t="shared" si="1"/>
        <v>0</v>
      </c>
      <c r="AJ31" s="160">
        <f t="shared" si="2"/>
        <v>0</v>
      </c>
    </row>
    <row r="32" spans="1:36" ht="16.95" customHeight="1" x14ac:dyDescent="0.25">
      <c r="A32" s="4">
        <f>PP.5!A29</f>
        <v>0</v>
      </c>
      <c r="B32" s="5">
        <f>PP.5!B29</f>
        <v>0</v>
      </c>
      <c r="C32" s="56">
        <f>PP.5!D29</f>
        <v>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63">
        <f t="shared" si="0"/>
        <v>0</v>
      </c>
      <c r="AI32" s="159">
        <f t="shared" si="1"/>
        <v>0</v>
      </c>
      <c r="AJ32" s="160">
        <f t="shared" si="2"/>
        <v>0</v>
      </c>
    </row>
    <row r="33" spans="1:36" ht="16.95" customHeight="1" x14ac:dyDescent="0.25">
      <c r="A33" s="4">
        <f>PP.5!A30</f>
        <v>0</v>
      </c>
      <c r="B33" s="5">
        <f>PP.5!B30</f>
        <v>0</v>
      </c>
      <c r="C33" s="56">
        <f>PP.5!D30</f>
        <v>0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63">
        <f t="shared" si="0"/>
        <v>0</v>
      </c>
      <c r="AI33" s="159">
        <f t="shared" si="1"/>
        <v>0</v>
      </c>
      <c r="AJ33" s="160">
        <f t="shared" si="2"/>
        <v>0</v>
      </c>
    </row>
    <row r="34" spans="1:36" ht="16.95" customHeight="1" x14ac:dyDescent="0.25">
      <c r="A34" s="4">
        <f>PP.5!A31</f>
        <v>0</v>
      </c>
      <c r="B34" s="5">
        <f>PP.5!B31</f>
        <v>0</v>
      </c>
      <c r="C34" s="56">
        <f>PP.5!D31</f>
        <v>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63">
        <f t="shared" si="0"/>
        <v>0</v>
      </c>
      <c r="AI34" s="159">
        <f t="shared" si="1"/>
        <v>0</v>
      </c>
      <c r="AJ34" s="160">
        <f t="shared" si="2"/>
        <v>0</v>
      </c>
    </row>
    <row r="35" spans="1:36" ht="16.95" customHeight="1" x14ac:dyDescent="0.25">
      <c r="A35" s="4">
        <f>PP.5!A32</f>
        <v>0</v>
      </c>
      <c r="B35" s="5">
        <f>PP.5!B32</f>
        <v>0</v>
      </c>
      <c r="C35" s="56">
        <f>PP.5!D32</f>
        <v>0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63">
        <f t="shared" si="0"/>
        <v>0</v>
      </c>
      <c r="AI35" s="159">
        <f t="shared" si="1"/>
        <v>0</v>
      </c>
      <c r="AJ35" s="160">
        <f t="shared" si="2"/>
        <v>0</v>
      </c>
    </row>
    <row r="36" spans="1:36" ht="16.95" customHeight="1" x14ac:dyDescent="0.25">
      <c r="A36" s="4">
        <f>PP.5!A33</f>
        <v>0</v>
      </c>
      <c r="B36" s="5">
        <f>PP.5!B33</f>
        <v>0</v>
      </c>
      <c r="C36" s="56">
        <f>PP.5!D33</f>
        <v>0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63">
        <f t="shared" si="0"/>
        <v>0</v>
      </c>
      <c r="AI36" s="159">
        <f t="shared" si="1"/>
        <v>0</v>
      </c>
      <c r="AJ36" s="160">
        <f t="shared" si="2"/>
        <v>0</v>
      </c>
    </row>
    <row r="37" spans="1:36" ht="16.95" customHeight="1" x14ac:dyDescent="0.25">
      <c r="A37" s="4">
        <f>PP.5!A34</f>
        <v>0</v>
      </c>
      <c r="B37" s="5">
        <f>PP.5!B34</f>
        <v>0</v>
      </c>
      <c r="C37" s="56">
        <f>PP.5!D34</f>
        <v>0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63">
        <f t="shared" si="0"/>
        <v>0</v>
      </c>
      <c r="AI37" s="159">
        <f t="shared" si="1"/>
        <v>0</v>
      </c>
      <c r="AJ37" s="160">
        <f t="shared" si="2"/>
        <v>0</v>
      </c>
    </row>
    <row r="38" spans="1:36" ht="16.95" customHeight="1" x14ac:dyDescent="0.25">
      <c r="A38" s="4">
        <f>PP.5!A35</f>
        <v>0</v>
      </c>
      <c r="B38" s="5">
        <f>PP.5!B35</f>
        <v>0</v>
      </c>
      <c r="C38" s="56">
        <f>PP.5!D35</f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63">
        <f t="shared" si="0"/>
        <v>0</v>
      </c>
      <c r="AI38" s="159">
        <f t="shared" si="1"/>
        <v>0</v>
      </c>
      <c r="AJ38" s="160">
        <f t="shared" si="2"/>
        <v>0</v>
      </c>
    </row>
    <row r="39" spans="1:36" ht="16.95" customHeight="1" x14ac:dyDescent="0.25">
      <c r="A39" s="4">
        <f>PP.5!A36</f>
        <v>0</v>
      </c>
      <c r="B39" s="5">
        <f>PP.5!B36</f>
        <v>0</v>
      </c>
      <c r="C39" s="56">
        <f>PP.5!D36</f>
        <v>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63">
        <f t="shared" si="0"/>
        <v>0</v>
      </c>
      <c r="AI39" s="159">
        <f t="shared" si="1"/>
        <v>0</v>
      </c>
      <c r="AJ39" s="160">
        <f t="shared" si="2"/>
        <v>0</v>
      </c>
    </row>
    <row r="40" spans="1:36" ht="16.95" customHeight="1" x14ac:dyDescent="0.25">
      <c r="A40" s="4">
        <f>PP.5!A37</f>
        <v>0</v>
      </c>
      <c r="B40" s="5">
        <f>PP.5!B37</f>
        <v>0</v>
      </c>
      <c r="C40" s="56">
        <f>PP.5!D37</f>
        <v>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63">
        <f t="shared" si="0"/>
        <v>0</v>
      </c>
      <c r="AI40" s="159">
        <f t="shared" si="1"/>
        <v>0</v>
      </c>
      <c r="AJ40" s="160">
        <f t="shared" si="2"/>
        <v>0</v>
      </c>
    </row>
    <row r="41" spans="1:36" ht="16.95" customHeight="1" x14ac:dyDescent="0.25">
      <c r="A41" s="4">
        <f>PP.5!A38</f>
        <v>0</v>
      </c>
      <c r="B41" s="5">
        <f>PP.5!B38</f>
        <v>0</v>
      </c>
      <c r="C41" s="56">
        <f>PP.5!D38</f>
        <v>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63">
        <f t="shared" si="0"/>
        <v>0</v>
      </c>
      <c r="AI41" s="159">
        <f t="shared" si="1"/>
        <v>0</v>
      </c>
      <c r="AJ41" s="160">
        <f t="shared" si="2"/>
        <v>0</v>
      </c>
    </row>
    <row r="42" spans="1:36" ht="16.95" customHeight="1" x14ac:dyDescent="0.25">
      <c r="A42" s="4">
        <f>PP.5!A39</f>
        <v>0</v>
      </c>
      <c r="B42" s="5">
        <f>PP.5!B39</f>
        <v>0</v>
      </c>
      <c r="C42" s="56">
        <f>PP.5!D39</f>
        <v>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63">
        <f t="shared" si="0"/>
        <v>0</v>
      </c>
      <c r="AI42" s="159">
        <f t="shared" si="1"/>
        <v>0</v>
      </c>
      <c r="AJ42" s="160">
        <f t="shared" si="2"/>
        <v>0</v>
      </c>
    </row>
    <row r="43" spans="1:36" ht="16.95" customHeight="1" x14ac:dyDescent="0.25">
      <c r="A43" s="4">
        <f>PP.5!A40</f>
        <v>0</v>
      </c>
      <c r="B43" s="5">
        <f>PP.5!B40</f>
        <v>0</v>
      </c>
      <c r="C43" s="56">
        <f>PP.5!D40</f>
        <v>0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63">
        <f t="shared" si="0"/>
        <v>0</v>
      </c>
      <c r="AI43" s="159">
        <f t="shared" si="1"/>
        <v>0</v>
      </c>
      <c r="AJ43" s="160">
        <f t="shared" si="2"/>
        <v>0</v>
      </c>
    </row>
    <row r="44" spans="1:36" ht="16.95" customHeight="1" x14ac:dyDescent="0.25">
      <c r="A44" s="4">
        <f>PP.5!A41</f>
        <v>0</v>
      </c>
      <c r="B44" s="5">
        <f>PP.5!B41</f>
        <v>0</v>
      </c>
      <c r="C44" s="56">
        <f>PP.5!D41</f>
        <v>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63">
        <f t="shared" si="0"/>
        <v>0</v>
      </c>
      <c r="AI44" s="159">
        <f t="shared" si="1"/>
        <v>0</v>
      </c>
      <c r="AJ44" s="160">
        <f t="shared" si="2"/>
        <v>0</v>
      </c>
    </row>
    <row r="45" spans="1:36" ht="16.95" customHeight="1" x14ac:dyDescent="0.25">
      <c r="A45" s="4">
        <f>PP.5!A42</f>
        <v>0</v>
      </c>
      <c r="B45" s="5">
        <f>PP.5!B42</f>
        <v>0</v>
      </c>
      <c r="C45" s="56">
        <f>PP.5!D42</f>
        <v>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63">
        <f t="shared" si="0"/>
        <v>0</v>
      </c>
      <c r="AI45" s="159">
        <f t="shared" si="1"/>
        <v>0</v>
      </c>
      <c r="AJ45" s="160">
        <f t="shared" si="2"/>
        <v>0</v>
      </c>
    </row>
    <row r="46" spans="1:36" ht="16.95" customHeight="1" x14ac:dyDescent="0.25">
      <c r="A46" s="4">
        <f>PP.5!A43</f>
        <v>0</v>
      </c>
      <c r="B46" s="5">
        <f>PP.5!B43</f>
        <v>0</v>
      </c>
      <c r="C46" s="56">
        <f>PP.5!D43</f>
        <v>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63">
        <f t="shared" si="0"/>
        <v>0</v>
      </c>
      <c r="AI46" s="159">
        <f t="shared" si="1"/>
        <v>0</v>
      </c>
      <c r="AJ46" s="160">
        <f t="shared" si="2"/>
        <v>0</v>
      </c>
    </row>
    <row r="47" spans="1:36" ht="16.95" customHeight="1" x14ac:dyDescent="0.25">
      <c r="A47" s="4">
        <f>PP.5!A44</f>
        <v>0</v>
      </c>
      <c r="B47" s="5">
        <f>PP.5!B44</f>
        <v>0</v>
      </c>
      <c r="C47" s="56">
        <f>PP.5!D44</f>
        <v>0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63">
        <f t="shared" si="0"/>
        <v>0</v>
      </c>
      <c r="AI47" s="159">
        <f t="shared" si="1"/>
        <v>0</v>
      </c>
      <c r="AJ47" s="160">
        <f t="shared" si="2"/>
        <v>0</v>
      </c>
    </row>
    <row r="48" spans="1:36" ht="16.95" customHeight="1" x14ac:dyDescent="0.25">
      <c r="A48" s="4">
        <f>PP.5!A45</f>
        <v>0</v>
      </c>
      <c r="B48" s="5">
        <f>PP.5!B45</f>
        <v>0</v>
      </c>
      <c r="C48" s="56">
        <f>PP.5!D45</f>
        <v>0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63">
        <f t="shared" si="0"/>
        <v>0</v>
      </c>
      <c r="AI48" s="159">
        <f t="shared" si="1"/>
        <v>0</v>
      </c>
      <c r="AJ48" s="160">
        <f t="shared" si="2"/>
        <v>0</v>
      </c>
    </row>
    <row r="49" spans="1:36" ht="16.95" customHeight="1" x14ac:dyDescent="0.25">
      <c r="A49" s="4">
        <f>PP.5!A46</f>
        <v>0</v>
      </c>
      <c r="B49" s="5">
        <f>PP.5!B46</f>
        <v>0</v>
      </c>
      <c r="C49" s="56">
        <f>PP.5!D46</f>
        <v>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63">
        <f t="shared" si="0"/>
        <v>0</v>
      </c>
      <c r="AI49" s="159">
        <f t="shared" si="1"/>
        <v>0</v>
      </c>
      <c r="AJ49" s="160">
        <f t="shared" si="2"/>
        <v>0</v>
      </c>
    </row>
    <row r="50" spans="1:36" ht="16.95" customHeight="1" x14ac:dyDescent="0.25">
      <c r="A50" s="4">
        <f>PP.5!A47</f>
        <v>0</v>
      </c>
      <c r="B50" s="5">
        <f>PP.5!B47</f>
        <v>0</v>
      </c>
      <c r="C50" s="56">
        <f>PP.5!D47</f>
        <v>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63">
        <f t="shared" si="0"/>
        <v>0</v>
      </c>
      <c r="AI50" s="159">
        <f t="shared" si="1"/>
        <v>0</v>
      </c>
      <c r="AJ50" s="160">
        <f t="shared" si="2"/>
        <v>0</v>
      </c>
    </row>
    <row r="51" spans="1:36" ht="16.95" customHeight="1" x14ac:dyDescent="0.25">
      <c r="A51" s="4">
        <f>PP.5!A48</f>
        <v>0</v>
      </c>
      <c r="B51" s="5">
        <f>PP.5!B48</f>
        <v>0</v>
      </c>
      <c r="C51" s="56">
        <f>PP.5!D48</f>
        <v>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63">
        <f t="shared" si="0"/>
        <v>0</v>
      </c>
      <c r="AI51" s="159">
        <f t="shared" si="1"/>
        <v>0</v>
      </c>
      <c r="AJ51" s="160">
        <f t="shared" si="2"/>
        <v>0</v>
      </c>
    </row>
    <row r="52" spans="1:36" ht="16.95" customHeight="1" x14ac:dyDescent="0.25">
      <c r="A52" s="4">
        <f>PP.5!A49</f>
        <v>0</v>
      </c>
      <c r="B52" s="5">
        <f>PP.5!B49</f>
        <v>0</v>
      </c>
      <c r="C52" s="56">
        <f>PP.5!D49</f>
        <v>0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63">
        <f t="shared" si="0"/>
        <v>0</v>
      </c>
      <c r="AI52" s="159">
        <f t="shared" si="1"/>
        <v>0</v>
      </c>
      <c r="AJ52" s="160">
        <f t="shared" si="2"/>
        <v>0</v>
      </c>
    </row>
    <row r="53" spans="1:36" ht="16.95" customHeight="1" x14ac:dyDescent="0.25">
      <c r="A53" s="4">
        <f>PP.5!A50</f>
        <v>0</v>
      </c>
      <c r="B53" s="5">
        <f>PP.5!B50</f>
        <v>0</v>
      </c>
      <c r="C53" s="56">
        <f>PP.5!D50</f>
        <v>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63">
        <f t="shared" si="0"/>
        <v>0</v>
      </c>
      <c r="AI53" s="159">
        <f t="shared" si="1"/>
        <v>0</v>
      </c>
      <c r="AJ53" s="160">
        <f t="shared" si="2"/>
        <v>0</v>
      </c>
    </row>
    <row r="54" spans="1:36" ht="16.95" customHeight="1" x14ac:dyDescent="0.25">
      <c r="A54" s="4">
        <f>PP.5!A51</f>
        <v>0</v>
      </c>
      <c r="B54" s="5">
        <f>PP.5!B51</f>
        <v>0</v>
      </c>
      <c r="C54" s="56">
        <f>PP.5!D51</f>
        <v>0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63">
        <f t="shared" si="0"/>
        <v>0</v>
      </c>
      <c r="AI54" s="159">
        <f t="shared" si="1"/>
        <v>0</v>
      </c>
      <c r="AJ54" s="160">
        <f t="shared" si="2"/>
        <v>0</v>
      </c>
    </row>
    <row r="55" spans="1:36" ht="16.95" customHeight="1" x14ac:dyDescent="0.25">
      <c r="A55" s="4">
        <f>PP.5!A52</f>
        <v>0</v>
      </c>
      <c r="B55" s="5">
        <f>PP.5!B52</f>
        <v>0</v>
      </c>
      <c r="C55" s="56">
        <f>PP.5!D52</f>
        <v>0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63">
        <f t="shared" si="0"/>
        <v>0</v>
      </c>
      <c r="AI55" s="159">
        <f t="shared" si="1"/>
        <v>0</v>
      </c>
      <c r="AJ55" s="160">
        <f t="shared" si="2"/>
        <v>0</v>
      </c>
    </row>
    <row r="56" spans="1:36" ht="21" x14ac:dyDescent="0.25">
      <c r="A56" s="439"/>
      <c r="B56" s="440"/>
      <c r="C56" s="57" t="s">
        <v>93</v>
      </c>
      <c r="D56" s="58">
        <f>COUNTIF(D10:D55,"Ab")</f>
        <v>0</v>
      </c>
      <c r="E56" s="58">
        <f t="shared" ref="E56:AG56" si="3">COUNTIF(E10:E55,"Ab")</f>
        <v>0</v>
      </c>
      <c r="F56" s="58">
        <f t="shared" si="3"/>
        <v>0</v>
      </c>
      <c r="G56" s="58">
        <f t="shared" si="3"/>
        <v>0</v>
      </c>
      <c r="H56" s="58">
        <f t="shared" si="3"/>
        <v>0</v>
      </c>
      <c r="I56" s="58">
        <f t="shared" si="3"/>
        <v>0</v>
      </c>
      <c r="J56" s="58">
        <f t="shared" si="3"/>
        <v>0</v>
      </c>
      <c r="K56" s="58">
        <f t="shared" si="3"/>
        <v>0</v>
      </c>
      <c r="L56" s="58">
        <f t="shared" si="3"/>
        <v>0</v>
      </c>
      <c r="M56" s="58">
        <f t="shared" si="3"/>
        <v>0</v>
      </c>
      <c r="N56" s="58">
        <f t="shared" si="3"/>
        <v>0</v>
      </c>
      <c r="O56" s="58">
        <f t="shared" si="3"/>
        <v>0</v>
      </c>
      <c r="P56" s="58">
        <f t="shared" si="3"/>
        <v>0</v>
      </c>
      <c r="Q56" s="58">
        <f t="shared" si="3"/>
        <v>0</v>
      </c>
      <c r="R56" s="58">
        <f t="shared" si="3"/>
        <v>0</v>
      </c>
      <c r="S56" s="58">
        <f t="shared" si="3"/>
        <v>0</v>
      </c>
      <c r="T56" s="58">
        <f t="shared" si="3"/>
        <v>0</v>
      </c>
      <c r="U56" s="58">
        <f t="shared" si="3"/>
        <v>0</v>
      </c>
      <c r="V56" s="58">
        <f t="shared" si="3"/>
        <v>0</v>
      </c>
      <c r="W56" s="58">
        <f t="shared" si="3"/>
        <v>0</v>
      </c>
      <c r="X56" s="58">
        <f t="shared" si="3"/>
        <v>0</v>
      </c>
      <c r="Y56" s="58">
        <f t="shared" si="3"/>
        <v>0</v>
      </c>
      <c r="Z56" s="58">
        <f t="shared" si="3"/>
        <v>0</v>
      </c>
      <c r="AA56" s="58">
        <f t="shared" si="3"/>
        <v>0</v>
      </c>
      <c r="AB56" s="58">
        <f t="shared" si="3"/>
        <v>0</v>
      </c>
      <c r="AC56" s="58">
        <f t="shared" si="3"/>
        <v>0</v>
      </c>
      <c r="AD56" s="58">
        <f t="shared" si="3"/>
        <v>0</v>
      </c>
      <c r="AE56" s="58">
        <f t="shared" si="3"/>
        <v>0</v>
      </c>
      <c r="AF56" s="58">
        <f t="shared" si="3"/>
        <v>0</v>
      </c>
      <c r="AG56" s="58">
        <f t="shared" si="3"/>
        <v>0</v>
      </c>
      <c r="AH56" s="442"/>
      <c r="AI56" s="443"/>
      <c r="AJ56" s="443"/>
    </row>
    <row r="57" spans="1:36" ht="21" x14ac:dyDescent="0.25">
      <c r="A57" s="267"/>
      <c r="B57" s="441"/>
      <c r="C57" s="61" t="s">
        <v>94</v>
      </c>
      <c r="D57" s="62">
        <f>COUNTIF(D10:D55,"Le")</f>
        <v>0</v>
      </c>
      <c r="E57" s="62">
        <f t="shared" ref="E57:AG57" si="4">COUNTIF(E10:E55,"Le")</f>
        <v>0</v>
      </c>
      <c r="F57" s="62">
        <f t="shared" si="4"/>
        <v>0</v>
      </c>
      <c r="G57" s="62">
        <f t="shared" si="4"/>
        <v>0</v>
      </c>
      <c r="H57" s="62">
        <f t="shared" si="4"/>
        <v>0</v>
      </c>
      <c r="I57" s="62">
        <f t="shared" si="4"/>
        <v>0</v>
      </c>
      <c r="J57" s="62">
        <f t="shared" si="4"/>
        <v>0</v>
      </c>
      <c r="K57" s="62">
        <f t="shared" si="4"/>
        <v>0</v>
      </c>
      <c r="L57" s="62">
        <f t="shared" si="4"/>
        <v>0</v>
      </c>
      <c r="M57" s="62">
        <f t="shared" si="4"/>
        <v>0</v>
      </c>
      <c r="N57" s="62">
        <f t="shared" si="4"/>
        <v>0</v>
      </c>
      <c r="O57" s="62">
        <f t="shared" si="4"/>
        <v>0</v>
      </c>
      <c r="P57" s="62">
        <f t="shared" si="4"/>
        <v>0</v>
      </c>
      <c r="Q57" s="62">
        <f t="shared" si="4"/>
        <v>0</v>
      </c>
      <c r="R57" s="62">
        <f t="shared" si="4"/>
        <v>0</v>
      </c>
      <c r="S57" s="62">
        <f t="shared" si="4"/>
        <v>0</v>
      </c>
      <c r="T57" s="62">
        <f t="shared" si="4"/>
        <v>0</v>
      </c>
      <c r="U57" s="62">
        <f t="shared" si="4"/>
        <v>0</v>
      </c>
      <c r="V57" s="62">
        <f t="shared" si="4"/>
        <v>0</v>
      </c>
      <c r="W57" s="62">
        <f t="shared" si="4"/>
        <v>0</v>
      </c>
      <c r="X57" s="62">
        <f t="shared" si="4"/>
        <v>0</v>
      </c>
      <c r="Y57" s="62">
        <f t="shared" si="4"/>
        <v>0</v>
      </c>
      <c r="Z57" s="62">
        <f t="shared" si="4"/>
        <v>0</v>
      </c>
      <c r="AA57" s="62">
        <f t="shared" si="4"/>
        <v>0</v>
      </c>
      <c r="AB57" s="62">
        <f t="shared" si="4"/>
        <v>0</v>
      </c>
      <c r="AC57" s="62">
        <f t="shared" si="4"/>
        <v>0</v>
      </c>
      <c r="AD57" s="62">
        <f t="shared" si="4"/>
        <v>0</v>
      </c>
      <c r="AE57" s="62">
        <f t="shared" si="4"/>
        <v>0</v>
      </c>
      <c r="AF57" s="62">
        <f t="shared" si="4"/>
        <v>0</v>
      </c>
      <c r="AG57" s="62">
        <f t="shared" si="4"/>
        <v>0</v>
      </c>
      <c r="AH57" s="444"/>
      <c r="AI57" s="430"/>
      <c r="AJ57" s="430"/>
    </row>
    <row r="58" spans="1:36" ht="21" x14ac:dyDescent="0.25">
      <c r="A58" s="267"/>
      <c r="B58" s="441"/>
      <c r="C58" s="59" t="s">
        <v>96</v>
      </c>
      <c r="D58" s="60">
        <f>COUNTIF(D10:D55,"Pre")</f>
        <v>0</v>
      </c>
      <c r="E58" s="60">
        <f t="shared" ref="E58:AG58" si="5">COUNTIF(E10:E55,"Pre")</f>
        <v>0</v>
      </c>
      <c r="F58" s="60">
        <f t="shared" si="5"/>
        <v>0</v>
      </c>
      <c r="G58" s="60">
        <f t="shared" si="5"/>
        <v>0</v>
      </c>
      <c r="H58" s="60">
        <f t="shared" si="5"/>
        <v>0</v>
      </c>
      <c r="I58" s="60">
        <f t="shared" si="5"/>
        <v>0</v>
      </c>
      <c r="J58" s="60">
        <f t="shared" si="5"/>
        <v>0</v>
      </c>
      <c r="K58" s="60">
        <f t="shared" si="5"/>
        <v>0</v>
      </c>
      <c r="L58" s="60">
        <f t="shared" si="5"/>
        <v>0</v>
      </c>
      <c r="M58" s="60">
        <f t="shared" si="5"/>
        <v>0</v>
      </c>
      <c r="N58" s="60">
        <f t="shared" si="5"/>
        <v>0</v>
      </c>
      <c r="O58" s="60">
        <f t="shared" si="5"/>
        <v>0</v>
      </c>
      <c r="P58" s="60">
        <f t="shared" si="5"/>
        <v>0</v>
      </c>
      <c r="Q58" s="60">
        <f t="shared" si="5"/>
        <v>0</v>
      </c>
      <c r="R58" s="60">
        <f t="shared" si="5"/>
        <v>0</v>
      </c>
      <c r="S58" s="60">
        <f t="shared" si="5"/>
        <v>0</v>
      </c>
      <c r="T58" s="60">
        <f t="shared" si="5"/>
        <v>0</v>
      </c>
      <c r="U58" s="60">
        <f t="shared" si="5"/>
        <v>0</v>
      </c>
      <c r="V58" s="60">
        <f t="shared" si="5"/>
        <v>0</v>
      </c>
      <c r="W58" s="60">
        <f t="shared" si="5"/>
        <v>0</v>
      </c>
      <c r="X58" s="60">
        <f t="shared" si="5"/>
        <v>0</v>
      </c>
      <c r="Y58" s="60">
        <f t="shared" si="5"/>
        <v>0</v>
      </c>
      <c r="Z58" s="60">
        <f t="shared" si="5"/>
        <v>0</v>
      </c>
      <c r="AA58" s="60">
        <f t="shared" si="5"/>
        <v>0</v>
      </c>
      <c r="AB58" s="60">
        <f t="shared" si="5"/>
        <v>0</v>
      </c>
      <c r="AC58" s="60">
        <f t="shared" si="5"/>
        <v>0</v>
      </c>
      <c r="AD58" s="60">
        <f t="shared" si="5"/>
        <v>0</v>
      </c>
      <c r="AE58" s="60">
        <f t="shared" si="5"/>
        <v>0</v>
      </c>
      <c r="AF58" s="60">
        <f t="shared" si="5"/>
        <v>0</v>
      </c>
      <c r="AG58" s="60">
        <f t="shared" si="5"/>
        <v>0</v>
      </c>
      <c r="AH58" s="444"/>
      <c r="AI58" s="430"/>
      <c r="AJ58" s="430"/>
    </row>
    <row r="59" spans="1:36" ht="21" x14ac:dyDescent="0.25">
      <c r="A59" s="55"/>
      <c r="B59" s="37"/>
      <c r="C59" s="38"/>
      <c r="D59" s="172" t="s">
        <v>97</v>
      </c>
      <c r="E59" s="172" t="s">
        <v>98</v>
      </c>
      <c r="F59" s="172" t="s">
        <v>99</v>
      </c>
      <c r="G59" s="172" t="s">
        <v>100</v>
      </c>
      <c r="H59" s="172" t="s">
        <v>101</v>
      </c>
      <c r="I59" s="36"/>
      <c r="J59" s="36"/>
      <c r="K59" s="36"/>
    </row>
    <row r="60" spans="1:36" ht="22.5" customHeight="1" x14ac:dyDescent="0.25">
      <c r="A60" s="8"/>
      <c r="B60" s="8"/>
      <c r="C60" s="8"/>
      <c r="D60" s="35">
        <f>COUNTIF(D9:AH9,"MON.")</f>
        <v>0</v>
      </c>
      <c r="E60" s="35">
        <f>COUNTIF(D9:AH9,"TUE.")</f>
        <v>0</v>
      </c>
      <c r="F60" s="35">
        <f>COUNTIF(D9:AH9,"WED.")</f>
        <v>0</v>
      </c>
      <c r="G60" s="35">
        <f>COUNTIF(D9:AH9,"THU.")</f>
        <v>0</v>
      </c>
      <c r="H60" s="35">
        <f>COUNTIF(D9:AH9,"FRI.")</f>
        <v>0</v>
      </c>
      <c r="I60" s="169">
        <f>SUM(D60:H60)</f>
        <v>0</v>
      </c>
      <c r="U60" s="427" t="s">
        <v>93</v>
      </c>
      <c r="V60" s="427"/>
      <c r="W60" s="427"/>
      <c r="X60" s="35" t="s">
        <v>127</v>
      </c>
      <c r="Y60" s="35" t="s">
        <v>124</v>
      </c>
      <c r="AE60" s="445"/>
      <c r="AF60" s="445"/>
      <c r="AG60" s="445"/>
      <c r="AH60" s="445"/>
      <c r="AI60" s="445"/>
      <c r="AJ60" s="445"/>
    </row>
    <row r="61" spans="1:36" ht="22.5" customHeight="1" x14ac:dyDescent="0.25">
      <c r="A61" s="8"/>
      <c r="B61" s="8"/>
      <c r="C61" s="8"/>
      <c r="U61" s="427" t="s">
        <v>94</v>
      </c>
      <c r="V61" s="427"/>
      <c r="W61" s="427"/>
      <c r="X61" s="35" t="s">
        <v>127</v>
      </c>
      <c r="Y61" s="35" t="s">
        <v>125</v>
      </c>
      <c r="AE61" s="430"/>
      <c r="AF61" s="430"/>
      <c r="AG61" s="430"/>
      <c r="AH61" s="430"/>
      <c r="AI61" s="430"/>
      <c r="AJ61" s="430"/>
    </row>
    <row r="62" spans="1:36" ht="22.5" customHeight="1" x14ac:dyDescent="0.25">
      <c r="A62" s="8"/>
      <c r="B62" s="8"/>
      <c r="C62" s="8"/>
      <c r="U62" s="427" t="s">
        <v>95</v>
      </c>
      <c r="V62" s="427"/>
      <c r="W62" s="427"/>
      <c r="X62" s="35" t="s">
        <v>127</v>
      </c>
      <c r="Y62" s="35" t="s">
        <v>126</v>
      </c>
      <c r="AE62" s="430"/>
      <c r="AF62" s="430"/>
      <c r="AG62" s="430"/>
      <c r="AH62" s="430"/>
      <c r="AI62" s="430"/>
      <c r="AJ62" s="430"/>
    </row>
    <row r="63" spans="1:36" ht="23.4" x14ac:dyDescent="0.25">
      <c r="A63" s="8"/>
      <c r="B63" s="8"/>
      <c r="C63" s="8"/>
    </row>
    <row r="64" spans="1:36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j5GNxrHqNFsqBw8ObzcX5r/qmHv36NeEutgiSi3xfCqHuC72sNvcn0muxHOUjLmfyZX4rah8oxcWO2D0lxUKrw==" saltValue="4ubqj57L4vIYX9PRIaEpWg==" spinCount="100000" sheet="1" objects="1" scenarios="1"/>
  <dataConsolidate/>
  <mergeCells count="26">
    <mergeCell ref="AE62:AJ62"/>
    <mergeCell ref="AI8:AI9"/>
    <mergeCell ref="AJ8:AJ9"/>
    <mergeCell ref="A56:B58"/>
    <mergeCell ref="AH56:AJ58"/>
    <mergeCell ref="AE60:AJ60"/>
    <mergeCell ref="AE61:AJ61"/>
    <mergeCell ref="A5:A9"/>
    <mergeCell ref="B5:B9"/>
    <mergeCell ref="C5:C9"/>
    <mergeCell ref="AH8:AH9"/>
    <mergeCell ref="D5:S7"/>
    <mergeCell ref="T5:AJ7"/>
    <mergeCell ref="U60:W60"/>
    <mergeCell ref="U61:W61"/>
    <mergeCell ref="U62:W62"/>
    <mergeCell ref="A1:S1"/>
    <mergeCell ref="A2:S2"/>
    <mergeCell ref="A3:S3"/>
    <mergeCell ref="A4:F4"/>
    <mergeCell ref="G4:S4"/>
    <mergeCell ref="T4:AB4"/>
    <mergeCell ref="T1:AJ1"/>
    <mergeCell ref="T2:AJ2"/>
    <mergeCell ref="T3:AJ3"/>
    <mergeCell ref="AC4:AJ4"/>
  </mergeCells>
  <conditionalFormatting sqref="D10:AG55">
    <cfRule type="containsText" dxfId="65" priority="7" operator="containsText" text="Le">
      <formula>NOT(ISERROR(SEARCH("Le",D10)))</formula>
    </cfRule>
    <cfRule type="containsText" dxfId="64" priority="8" operator="containsText" text="Ab">
      <formula>NOT(ISERROR(SEARCH("Ab",D10)))</formula>
    </cfRule>
    <cfRule type="containsText" dxfId="63" priority="9" operator="containsText" text="Pre">
      <formula>NOT(ISERROR(SEARCH("Pre",D10)))</formula>
    </cfRule>
  </conditionalFormatting>
  <conditionalFormatting sqref="K10:K29">
    <cfRule type="containsText" dxfId="62" priority="1" operator="containsText" text="ลา">
      <formula>NOT(ISERROR(SEARCH("ลา",K10)))</formula>
    </cfRule>
    <cfRule type="containsText" dxfId="61" priority="2" operator="containsText" text="ขาด">
      <formula>NOT(ISERROR(SEARCH("ขาด",K10)))</formula>
    </cfRule>
    <cfRule type="containsText" dxfId="60" priority="3" operator="containsText" text="มา">
      <formula>NOT(ISERROR(SEARCH("มา",K10)))</formula>
    </cfRule>
  </conditionalFormatting>
  <conditionalFormatting sqref="K30">
    <cfRule type="containsText" dxfId="59" priority="4" operator="containsText" text="Le">
      <formula>NOT(ISERROR(SEARCH("Le",K30)))</formula>
    </cfRule>
    <cfRule type="containsText" dxfId="58" priority="5" operator="containsText" text="Ab">
      <formula>NOT(ISERROR(SEARCH("Ab",K30)))</formula>
    </cfRule>
    <cfRule type="containsText" dxfId="57" priority="6" operator="containsText" text="Pre">
      <formula>NOT(ISERROR(SEARCH("Pre",K30)))</formula>
    </cfRule>
  </conditionalFormatting>
  <dataValidations count="2">
    <dataValidation type="list" allowBlank="1" showInputMessage="1" showErrorMessage="1" sqref="D10:AG55" xr:uid="{00000000-0002-0000-0900-000000000000}">
      <formula1>"Ab,Le,Pre"</formula1>
    </dataValidation>
    <dataValidation type="list" allowBlank="1" showInputMessage="1" showErrorMessage="1" sqref="D9:AG9" xr:uid="{00000000-0002-0000-0900-000001000000}">
      <formula1>"MON.,TUE.,WED.,THU.,FRI."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72"/>
  <sheetViews>
    <sheetView showZeros="0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59765625" style="40" customWidth="1"/>
    <col min="2" max="2" width="10" style="40" customWidth="1"/>
    <col min="3" max="3" width="25.59765625" style="40" customWidth="1"/>
    <col min="4" max="34" width="4" style="35" customWidth="1"/>
    <col min="35" max="35" width="4.59765625" style="35" customWidth="1"/>
    <col min="36" max="36" width="4.59765625" style="41" customWidth="1"/>
    <col min="37" max="37" width="5.69921875" style="41" customWidth="1"/>
    <col min="38" max="16384" width="9" style="40"/>
  </cols>
  <sheetData>
    <row r="1" spans="1:37" ht="25.8" x14ac:dyDescent="0.25">
      <c r="A1" s="428" t="s">
        <v>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</row>
    <row r="2" spans="1:37" ht="21" x14ac:dyDescent="0.25">
      <c r="A2" s="429" t="s">
        <v>17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</row>
    <row r="3" spans="1:37" ht="21" x14ac:dyDescent="0.25">
      <c r="A3" s="429" t="str">
        <f>"Attendance recording form "&amp;" "&amp;'General information'!B7&amp;" Department  Subject Code: "&amp;'General information'!B8&amp;" Subject: "&amp;'General information'!B9&amp;"   "&amp;'General information'!B5</f>
        <v>Attendance recording form   Department  Subject Code:  Subject:    Academic Year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</row>
    <row r="4" spans="1:37" ht="21" x14ac:dyDescent="0.25">
      <c r="A4" s="437" t="str">
        <f>"Primary "&amp;'General information'!B6&amp;"  "</f>
        <v xml:space="preserve">Primary   </v>
      </c>
      <c r="B4" s="437"/>
      <c r="C4" s="437"/>
      <c r="D4" s="437"/>
      <c r="E4" s="437"/>
      <c r="F4" s="437"/>
      <c r="G4" s="438" t="str">
        <f>"  Teacher "&amp;'General information'!B10</f>
        <v xml:space="preserve">  Teacher </v>
      </c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7"/>
      <c r="U4" s="437"/>
      <c r="V4" s="437"/>
      <c r="W4" s="437"/>
      <c r="X4" s="437"/>
      <c r="Y4" s="437"/>
      <c r="Z4" s="437"/>
      <c r="AA4" s="437"/>
      <c r="AB4" s="437"/>
      <c r="AC4" s="435"/>
      <c r="AD4" s="436"/>
      <c r="AE4" s="436"/>
      <c r="AF4" s="436"/>
      <c r="AG4" s="436"/>
      <c r="AH4" s="436"/>
      <c r="AI4" s="436"/>
      <c r="AJ4" s="436"/>
      <c r="AK4" s="436"/>
    </row>
    <row r="5" spans="1:37" ht="14.25" customHeight="1" x14ac:dyDescent="0.25">
      <c r="A5" s="446" t="s">
        <v>36</v>
      </c>
      <c r="B5" s="449" t="s">
        <v>73</v>
      </c>
      <c r="C5" s="446" t="s">
        <v>38</v>
      </c>
      <c r="D5" s="454" t="s">
        <v>108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4" t="str">
        <f>D5</f>
        <v>October</v>
      </c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60"/>
    </row>
    <row r="6" spans="1:37" ht="14.25" customHeight="1" x14ac:dyDescent="0.25">
      <c r="A6" s="447"/>
      <c r="B6" s="450"/>
      <c r="C6" s="447"/>
      <c r="D6" s="456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6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61"/>
    </row>
    <row r="7" spans="1:37" ht="18.75" customHeight="1" x14ac:dyDescent="0.25">
      <c r="A7" s="447"/>
      <c r="B7" s="450"/>
      <c r="C7" s="447"/>
      <c r="D7" s="458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8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62"/>
    </row>
    <row r="8" spans="1:37" ht="18.75" customHeight="1" x14ac:dyDescent="0.25">
      <c r="A8" s="447"/>
      <c r="B8" s="450"/>
      <c r="C8" s="447"/>
      <c r="D8" s="34">
        <v>1</v>
      </c>
      <c r="E8" s="34">
        <v>2</v>
      </c>
      <c r="F8" s="34">
        <v>3</v>
      </c>
      <c r="G8" s="34">
        <v>4</v>
      </c>
      <c r="H8" s="34">
        <v>5</v>
      </c>
      <c r="I8" s="34">
        <v>6</v>
      </c>
      <c r="J8" s="34">
        <v>7</v>
      </c>
      <c r="K8" s="34">
        <v>8</v>
      </c>
      <c r="L8" s="39">
        <v>9</v>
      </c>
      <c r="M8" s="34">
        <v>10</v>
      </c>
      <c r="N8" s="34">
        <v>11</v>
      </c>
      <c r="O8" s="34">
        <v>12</v>
      </c>
      <c r="P8" s="34">
        <v>13</v>
      </c>
      <c r="Q8" s="34">
        <v>14</v>
      </c>
      <c r="R8" s="34">
        <v>15</v>
      </c>
      <c r="S8" s="34">
        <v>16</v>
      </c>
      <c r="T8" s="34">
        <v>17</v>
      </c>
      <c r="U8" s="39">
        <v>18</v>
      </c>
      <c r="V8" s="34">
        <v>19</v>
      </c>
      <c r="W8" s="34">
        <v>20</v>
      </c>
      <c r="X8" s="34">
        <v>21</v>
      </c>
      <c r="Y8" s="34">
        <v>22</v>
      </c>
      <c r="Z8" s="34">
        <v>23</v>
      </c>
      <c r="AA8" s="34">
        <v>24</v>
      </c>
      <c r="AB8" s="34">
        <v>25</v>
      </c>
      <c r="AC8" s="34">
        <v>26</v>
      </c>
      <c r="AD8" s="39">
        <v>27</v>
      </c>
      <c r="AE8" s="34">
        <v>28</v>
      </c>
      <c r="AF8" s="34">
        <v>29</v>
      </c>
      <c r="AG8" s="34">
        <v>30</v>
      </c>
      <c r="AH8" s="34">
        <v>31</v>
      </c>
      <c r="AI8" s="452" t="s">
        <v>93</v>
      </c>
      <c r="AJ8" s="431" t="s">
        <v>94</v>
      </c>
      <c r="AK8" s="433" t="s">
        <v>95</v>
      </c>
    </row>
    <row r="9" spans="1:37" ht="18.75" customHeight="1" x14ac:dyDescent="0.25">
      <c r="A9" s="448"/>
      <c r="B9" s="451"/>
      <c r="C9" s="448"/>
      <c r="D9" s="165"/>
      <c r="E9" s="165"/>
      <c r="F9" s="165"/>
      <c r="G9" s="165"/>
      <c r="H9" s="165"/>
      <c r="I9" s="166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453"/>
      <c r="AJ9" s="432"/>
      <c r="AK9" s="434"/>
    </row>
    <row r="10" spans="1:37" ht="15.75" customHeight="1" x14ac:dyDescent="0.25">
      <c r="A10" s="4">
        <f>PP.5!A7</f>
        <v>0</v>
      </c>
      <c r="B10" s="5">
        <f>PP.5!B7</f>
        <v>0</v>
      </c>
      <c r="C10" s="56">
        <f>PP.5!D7</f>
        <v>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63">
        <f>COUNTIF(D10:AH10,"Ab")</f>
        <v>0</v>
      </c>
      <c r="AJ10" s="159">
        <f>COUNTIF(D10:AH10,"Le")</f>
        <v>0</v>
      </c>
      <c r="AK10" s="160">
        <f>COUNTIF(D10:AH10,"Pre")</f>
        <v>0</v>
      </c>
    </row>
    <row r="11" spans="1:37" ht="15.75" customHeight="1" x14ac:dyDescent="0.25">
      <c r="A11" s="4">
        <f>PP.5!A8</f>
        <v>0</v>
      </c>
      <c r="B11" s="5">
        <f>PP.5!B8</f>
        <v>0</v>
      </c>
      <c r="C11" s="56">
        <f>PP.5!D8</f>
        <v>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63">
        <f t="shared" ref="AI11:AI55" si="0">COUNTIF(D11:AH11,"Ab")</f>
        <v>0</v>
      </c>
      <c r="AJ11" s="159">
        <f t="shared" ref="AJ11:AJ55" si="1">COUNTIF(D11:AH11,"Le")</f>
        <v>0</v>
      </c>
      <c r="AK11" s="160">
        <f t="shared" ref="AK11:AK55" si="2">COUNTIF(D11:AH11,"Pre")</f>
        <v>0</v>
      </c>
    </row>
    <row r="12" spans="1:37" ht="15.75" customHeight="1" x14ac:dyDescent="0.25">
      <c r="A12" s="4">
        <f>PP.5!A9</f>
        <v>0</v>
      </c>
      <c r="B12" s="5">
        <f>PP.5!B9</f>
        <v>0</v>
      </c>
      <c r="C12" s="56">
        <f>PP.5!D9</f>
        <v>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63">
        <f t="shared" si="0"/>
        <v>0</v>
      </c>
      <c r="AJ12" s="159">
        <f t="shared" si="1"/>
        <v>0</v>
      </c>
      <c r="AK12" s="160">
        <f t="shared" si="2"/>
        <v>0</v>
      </c>
    </row>
    <row r="13" spans="1:37" ht="15.75" customHeight="1" x14ac:dyDescent="0.25">
      <c r="A13" s="4">
        <f>PP.5!A10</f>
        <v>0</v>
      </c>
      <c r="B13" s="5">
        <f>PP.5!B10</f>
        <v>0</v>
      </c>
      <c r="C13" s="56">
        <f>PP.5!D10</f>
        <v>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63">
        <f t="shared" si="0"/>
        <v>0</v>
      </c>
      <c r="AJ13" s="159">
        <f t="shared" si="1"/>
        <v>0</v>
      </c>
      <c r="AK13" s="160">
        <f t="shared" si="2"/>
        <v>0</v>
      </c>
    </row>
    <row r="14" spans="1:37" ht="15.75" customHeight="1" x14ac:dyDescent="0.25">
      <c r="A14" s="4">
        <f>PP.5!A11</f>
        <v>0</v>
      </c>
      <c r="B14" s="5">
        <f>PP.5!B11</f>
        <v>0</v>
      </c>
      <c r="C14" s="56">
        <f>PP.5!D11</f>
        <v>0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63">
        <f t="shared" si="0"/>
        <v>0</v>
      </c>
      <c r="AJ14" s="159">
        <f t="shared" si="1"/>
        <v>0</v>
      </c>
      <c r="AK14" s="160">
        <f t="shared" si="2"/>
        <v>0</v>
      </c>
    </row>
    <row r="15" spans="1:37" ht="15.75" customHeight="1" x14ac:dyDescent="0.25">
      <c r="A15" s="4">
        <f>PP.5!A12</f>
        <v>0</v>
      </c>
      <c r="B15" s="5">
        <f>PP.5!B12</f>
        <v>0</v>
      </c>
      <c r="C15" s="56">
        <f>PP.5!D12</f>
        <v>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63">
        <f t="shared" si="0"/>
        <v>0</v>
      </c>
      <c r="AJ15" s="159">
        <f t="shared" si="1"/>
        <v>0</v>
      </c>
      <c r="AK15" s="160">
        <f t="shared" si="2"/>
        <v>0</v>
      </c>
    </row>
    <row r="16" spans="1:37" ht="15.75" customHeight="1" x14ac:dyDescent="0.25">
      <c r="A16" s="4">
        <f>PP.5!A13</f>
        <v>0</v>
      </c>
      <c r="B16" s="5">
        <f>PP.5!B13</f>
        <v>0</v>
      </c>
      <c r="C16" s="56">
        <f>PP.5!D13</f>
        <v>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63">
        <f t="shared" si="0"/>
        <v>0</v>
      </c>
      <c r="AJ16" s="159">
        <f t="shared" si="1"/>
        <v>0</v>
      </c>
      <c r="AK16" s="160">
        <f t="shared" si="2"/>
        <v>0</v>
      </c>
    </row>
    <row r="17" spans="1:37" ht="15.75" customHeight="1" x14ac:dyDescent="0.25">
      <c r="A17" s="4">
        <f>PP.5!A14</f>
        <v>0</v>
      </c>
      <c r="B17" s="5">
        <f>PP.5!B14</f>
        <v>0</v>
      </c>
      <c r="C17" s="56">
        <f>PP.5!D14</f>
        <v>0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63">
        <f t="shared" si="0"/>
        <v>0</v>
      </c>
      <c r="AJ17" s="159">
        <f t="shared" si="1"/>
        <v>0</v>
      </c>
      <c r="AK17" s="160">
        <f t="shared" si="2"/>
        <v>0</v>
      </c>
    </row>
    <row r="18" spans="1:37" ht="15.75" customHeight="1" x14ac:dyDescent="0.25">
      <c r="A18" s="4">
        <f>PP.5!A15</f>
        <v>0</v>
      </c>
      <c r="B18" s="5">
        <f>PP.5!B15</f>
        <v>0</v>
      </c>
      <c r="C18" s="56">
        <f>PP.5!D15</f>
        <v>0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63">
        <f t="shared" si="0"/>
        <v>0</v>
      </c>
      <c r="AJ18" s="159">
        <f t="shared" si="1"/>
        <v>0</v>
      </c>
      <c r="AK18" s="160">
        <f t="shared" si="2"/>
        <v>0</v>
      </c>
    </row>
    <row r="19" spans="1:37" ht="15.75" customHeight="1" x14ac:dyDescent="0.25">
      <c r="A19" s="4">
        <f>PP.5!A16</f>
        <v>0</v>
      </c>
      <c r="B19" s="5">
        <f>PP.5!B16</f>
        <v>0</v>
      </c>
      <c r="C19" s="56">
        <f>PP.5!D16</f>
        <v>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63">
        <f t="shared" si="0"/>
        <v>0</v>
      </c>
      <c r="AJ19" s="159">
        <f t="shared" si="1"/>
        <v>0</v>
      </c>
      <c r="AK19" s="160">
        <f t="shared" si="2"/>
        <v>0</v>
      </c>
    </row>
    <row r="20" spans="1:37" ht="15.75" customHeight="1" x14ac:dyDescent="0.25">
      <c r="A20" s="4">
        <f>PP.5!A17</f>
        <v>0</v>
      </c>
      <c r="B20" s="5">
        <f>PP.5!B17</f>
        <v>0</v>
      </c>
      <c r="C20" s="56">
        <f>PP.5!D17</f>
        <v>0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63">
        <f t="shared" si="0"/>
        <v>0</v>
      </c>
      <c r="AJ20" s="159">
        <f t="shared" si="1"/>
        <v>0</v>
      </c>
      <c r="AK20" s="160">
        <f t="shared" si="2"/>
        <v>0</v>
      </c>
    </row>
    <row r="21" spans="1:37" ht="15.75" customHeight="1" x14ac:dyDescent="0.25">
      <c r="A21" s="4">
        <f>PP.5!A18</f>
        <v>0</v>
      </c>
      <c r="B21" s="5">
        <f>PP.5!B18</f>
        <v>0</v>
      </c>
      <c r="C21" s="56">
        <f>PP.5!D18</f>
        <v>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63">
        <f t="shared" si="0"/>
        <v>0</v>
      </c>
      <c r="AJ21" s="159">
        <f t="shared" si="1"/>
        <v>0</v>
      </c>
      <c r="AK21" s="160">
        <f t="shared" si="2"/>
        <v>0</v>
      </c>
    </row>
    <row r="22" spans="1:37" ht="15.75" customHeight="1" x14ac:dyDescent="0.25">
      <c r="A22" s="4">
        <f>PP.5!A19</f>
        <v>0</v>
      </c>
      <c r="B22" s="5">
        <f>PP.5!B19</f>
        <v>0</v>
      </c>
      <c r="C22" s="56">
        <f>PP.5!D19</f>
        <v>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63">
        <f t="shared" si="0"/>
        <v>0</v>
      </c>
      <c r="AJ22" s="159">
        <f t="shared" si="1"/>
        <v>0</v>
      </c>
      <c r="AK22" s="160">
        <f t="shared" si="2"/>
        <v>0</v>
      </c>
    </row>
    <row r="23" spans="1:37" ht="15.75" customHeight="1" x14ac:dyDescent="0.25">
      <c r="A23" s="4">
        <f>PP.5!A20</f>
        <v>0</v>
      </c>
      <c r="B23" s="5">
        <f>PP.5!B20</f>
        <v>0</v>
      </c>
      <c r="C23" s="56">
        <f>PP.5!D20</f>
        <v>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63">
        <f t="shared" si="0"/>
        <v>0</v>
      </c>
      <c r="AJ23" s="159">
        <f t="shared" si="1"/>
        <v>0</v>
      </c>
      <c r="AK23" s="160">
        <f t="shared" si="2"/>
        <v>0</v>
      </c>
    </row>
    <row r="24" spans="1:37" ht="15.75" customHeight="1" x14ac:dyDescent="0.25">
      <c r="A24" s="4">
        <f>PP.5!A21</f>
        <v>0</v>
      </c>
      <c r="B24" s="5">
        <f>PP.5!B21</f>
        <v>0</v>
      </c>
      <c r="C24" s="56">
        <f>PP.5!D21</f>
        <v>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63">
        <f t="shared" si="0"/>
        <v>0</v>
      </c>
      <c r="AJ24" s="159">
        <f t="shared" si="1"/>
        <v>0</v>
      </c>
      <c r="AK24" s="160">
        <f t="shared" si="2"/>
        <v>0</v>
      </c>
    </row>
    <row r="25" spans="1:37" ht="15.75" customHeight="1" x14ac:dyDescent="0.25">
      <c r="A25" s="4">
        <f>PP.5!A22</f>
        <v>0</v>
      </c>
      <c r="B25" s="5">
        <f>PP.5!B22</f>
        <v>0</v>
      </c>
      <c r="C25" s="56">
        <f>PP.5!D22</f>
        <v>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63">
        <f t="shared" si="0"/>
        <v>0</v>
      </c>
      <c r="AJ25" s="159">
        <f t="shared" si="1"/>
        <v>0</v>
      </c>
      <c r="AK25" s="160">
        <f t="shared" si="2"/>
        <v>0</v>
      </c>
    </row>
    <row r="26" spans="1:37" ht="15.75" customHeight="1" x14ac:dyDescent="0.25">
      <c r="A26" s="4">
        <f>PP.5!A23</f>
        <v>0</v>
      </c>
      <c r="B26" s="5">
        <f>PP.5!B23</f>
        <v>0</v>
      </c>
      <c r="C26" s="56">
        <f>PP.5!D23</f>
        <v>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63">
        <f t="shared" si="0"/>
        <v>0</v>
      </c>
      <c r="AJ26" s="159">
        <f t="shared" si="1"/>
        <v>0</v>
      </c>
      <c r="AK26" s="160">
        <f t="shared" si="2"/>
        <v>0</v>
      </c>
    </row>
    <row r="27" spans="1:37" ht="15.75" customHeight="1" x14ac:dyDescent="0.25">
      <c r="A27" s="4">
        <f>PP.5!A24</f>
        <v>0</v>
      </c>
      <c r="B27" s="5">
        <f>PP.5!B24</f>
        <v>0</v>
      </c>
      <c r="C27" s="56">
        <f>PP.5!D24</f>
        <v>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63">
        <f t="shared" si="0"/>
        <v>0</v>
      </c>
      <c r="AJ27" s="159">
        <f t="shared" si="1"/>
        <v>0</v>
      </c>
      <c r="AK27" s="160">
        <f t="shared" si="2"/>
        <v>0</v>
      </c>
    </row>
    <row r="28" spans="1:37" ht="15.75" customHeight="1" x14ac:dyDescent="0.25">
      <c r="A28" s="4">
        <f>PP.5!A25</f>
        <v>0</v>
      </c>
      <c r="B28" s="5">
        <f>PP.5!B25</f>
        <v>0</v>
      </c>
      <c r="C28" s="56">
        <f>PP.5!D25</f>
        <v>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63">
        <f t="shared" si="0"/>
        <v>0</v>
      </c>
      <c r="AJ28" s="159">
        <f t="shared" si="1"/>
        <v>0</v>
      </c>
      <c r="AK28" s="160">
        <f t="shared" si="2"/>
        <v>0</v>
      </c>
    </row>
    <row r="29" spans="1:37" ht="15.75" customHeight="1" x14ac:dyDescent="0.25">
      <c r="A29" s="4">
        <f>PP.5!A26</f>
        <v>0</v>
      </c>
      <c r="B29" s="5">
        <f>PP.5!B26</f>
        <v>0</v>
      </c>
      <c r="C29" s="56">
        <f>PP.5!D26</f>
        <v>0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63">
        <f t="shared" si="0"/>
        <v>0</v>
      </c>
      <c r="AJ29" s="159">
        <f t="shared" si="1"/>
        <v>0</v>
      </c>
      <c r="AK29" s="160">
        <f t="shared" si="2"/>
        <v>0</v>
      </c>
    </row>
    <row r="30" spans="1:37" ht="15.75" customHeight="1" x14ac:dyDescent="0.25">
      <c r="A30" s="4">
        <f>PP.5!A27</f>
        <v>0</v>
      </c>
      <c r="B30" s="5">
        <f>PP.5!B27</f>
        <v>0</v>
      </c>
      <c r="C30" s="56">
        <f>PP.5!D27</f>
        <v>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63">
        <f t="shared" si="0"/>
        <v>0</v>
      </c>
      <c r="AJ30" s="159">
        <f t="shared" si="1"/>
        <v>0</v>
      </c>
      <c r="AK30" s="160">
        <f t="shared" si="2"/>
        <v>0</v>
      </c>
    </row>
    <row r="31" spans="1:37" ht="15.75" customHeight="1" x14ac:dyDescent="0.25">
      <c r="A31" s="4">
        <f>PP.5!A28</f>
        <v>0</v>
      </c>
      <c r="B31" s="5">
        <f>PP.5!B28</f>
        <v>0</v>
      </c>
      <c r="C31" s="56">
        <f>PP.5!D28</f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63">
        <f t="shared" si="0"/>
        <v>0</v>
      </c>
      <c r="AJ31" s="159">
        <f t="shared" si="1"/>
        <v>0</v>
      </c>
      <c r="AK31" s="160">
        <f t="shared" si="2"/>
        <v>0</v>
      </c>
    </row>
    <row r="32" spans="1:37" ht="15.75" customHeight="1" x14ac:dyDescent="0.25">
      <c r="A32" s="4">
        <f>PP.5!A29</f>
        <v>0</v>
      </c>
      <c r="B32" s="5">
        <f>PP.5!B29</f>
        <v>0</v>
      </c>
      <c r="C32" s="56">
        <f>PP.5!D29</f>
        <v>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63">
        <f t="shared" si="0"/>
        <v>0</v>
      </c>
      <c r="AJ32" s="159">
        <f t="shared" si="1"/>
        <v>0</v>
      </c>
      <c r="AK32" s="160">
        <f t="shared" si="2"/>
        <v>0</v>
      </c>
    </row>
    <row r="33" spans="1:37" ht="15.75" customHeight="1" x14ac:dyDescent="0.25">
      <c r="A33" s="4">
        <f>PP.5!A30</f>
        <v>0</v>
      </c>
      <c r="B33" s="5">
        <f>PP.5!B30</f>
        <v>0</v>
      </c>
      <c r="C33" s="56">
        <f>PP.5!D30</f>
        <v>0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63">
        <f t="shared" si="0"/>
        <v>0</v>
      </c>
      <c r="AJ33" s="159">
        <f t="shared" si="1"/>
        <v>0</v>
      </c>
      <c r="AK33" s="160">
        <f t="shared" si="2"/>
        <v>0</v>
      </c>
    </row>
    <row r="34" spans="1:37" ht="15.75" customHeight="1" x14ac:dyDescent="0.25">
      <c r="A34" s="4">
        <f>PP.5!A31</f>
        <v>0</v>
      </c>
      <c r="B34" s="5">
        <f>PP.5!B31</f>
        <v>0</v>
      </c>
      <c r="C34" s="56">
        <f>PP.5!D31</f>
        <v>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63">
        <f t="shared" si="0"/>
        <v>0</v>
      </c>
      <c r="AJ34" s="159">
        <f t="shared" si="1"/>
        <v>0</v>
      </c>
      <c r="AK34" s="160">
        <f t="shared" si="2"/>
        <v>0</v>
      </c>
    </row>
    <row r="35" spans="1:37" ht="15.75" customHeight="1" x14ac:dyDescent="0.25">
      <c r="A35" s="4">
        <f>PP.5!A32</f>
        <v>0</v>
      </c>
      <c r="B35" s="5">
        <f>PP.5!B32</f>
        <v>0</v>
      </c>
      <c r="C35" s="56">
        <f>PP.5!D32</f>
        <v>0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63">
        <f t="shared" si="0"/>
        <v>0</v>
      </c>
      <c r="AJ35" s="159">
        <f t="shared" si="1"/>
        <v>0</v>
      </c>
      <c r="AK35" s="160">
        <f t="shared" si="2"/>
        <v>0</v>
      </c>
    </row>
    <row r="36" spans="1:37" ht="15.75" customHeight="1" x14ac:dyDescent="0.25">
      <c r="A36" s="4">
        <f>PP.5!A33</f>
        <v>0</v>
      </c>
      <c r="B36" s="5">
        <f>PP.5!B33</f>
        <v>0</v>
      </c>
      <c r="C36" s="56">
        <f>PP.5!D33</f>
        <v>0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63">
        <f t="shared" si="0"/>
        <v>0</v>
      </c>
      <c r="AJ36" s="159">
        <f t="shared" si="1"/>
        <v>0</v>
      </c>
      <c r="AK36" s="160">
        <f t="shared" si="2"/>
        <v>0</v>
      </c>
    </row>
    <row r="37" spans="1:37" ht="15.75" customHeight="1" x14ac:dyDescent="0.25">
      <c r="A37" s="4">
        <f>PP.5!A34</f>
        <v>0</v>
      </c>
      <c r="B37" s="5">
        <f>PP.5!B34</f>
        <v>0</v>
      </c>
      <c r="C37" s="56">
        <f>PP.5!D34</f>
        <v>0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63">
        <f t="shared" si="0"/>
        <v>0</v>
      </c>
      <c r="AJ37" s="159">
        <f t="shared" si="1"/>
        <v>0</v>
      </c>
      <c r="AK37" s="160">
        <f t="shared" si="2"/>
        <v>0</v>
      </c>
    </row>
    <row r="38" spans="1:37" ht="15.75" customHeight="1" x14ac:dyDescent="0.25">
      <c r="A38" s="4">
        <f>PP.5!A35</f>
        <v>0</v>
      </c>
      <c r="B38" s="5">
        <f>PP.5!B35</f>
        <v>0</v>
      </c>
      <c r="C38" s="56">
        <f>PP.5!D35</f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63">
        <f t="shared" si="0"/>
        <v>0</v>
      </c>
      <c r="AJ38" s="159">
        <f t="shared" si="1"/>
        <v>0</v>
      </c>
      <c r="AK38" s="160">
        <f t="shared" si="2"/>
        <v>0</v>
      </c>
    </row>
    <row r="39" spans="1:37" ht="15.75" customHeight="1" x14ac:dyDescent="0.25">
      <c r="A39" s="4">
        <f>PP.5!A36</f>
        <v>0</v>
      </c>
      <c r="B39" s="5">
        <f>PP.5!B36</f>
        <v>0</v>
      </c>
      <c r="C39" s="56">
        <f>PP.5!D36</f>
        <v>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63">
        <f t="shared" si="0"/>
        <v>0</v>
      </c>
      <c r="AJ39" s="159">
        <f t="shared" si="1"/>
        <v>0</v>
      </c>
      <c r="AK39" s="160">
        <f t="shared" si="2"/>
        <v>0</v>
      </c>
    </row>
    <row r="40" spans="1:37" ht="15.75" customHeight="1" x14ac:dyDescent="0.25">
      <c r="A40" s="4">
        <f>PP.5!A37</f>
        <v>0</v>
      </c>
      <c r="B40" s="5">
        <f>PP.5!B37</f>
        <v>0</v>
      </c>
      <c r="C40" s="56">
        <f>PP.5!D37</f>
        <v>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63">
        <f t="shared" si="0"/>
        <v>0</v>
      </c>
      <c r="AJ40" s="159">
        <f t="shared" si="1"/>
        <v>0</v>
      </c>
      <c r="AK40" s="160">
        <f t="shared" si="2"/>
        <v>0</v>
      </c>
    </row>
    <row r="41" spans="1:37" ht="15.75" customHeight="1" x14ac:dyDescent="0.25">
      <c r="A41" s="4">
        <f>PP.5!A38</f>
        <v>0</v>
      </c>
      <c r="B41" s="5">
        <f>PP.5!B38</f>
        <v>0</v>
      </c>
      <c r="C41" s="56">
        <f>PP.5!D38</f>
        <v>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63">
        <f t="shared" si="0"/>
        <v>0</v>
      </c>
      <c r="AJ41" s="159">
        <f t="shared" si="1"/>
        <v>0</v>
      </c>
      <c r="AK41" s="160">
        <f t="shared" si="2"/>
        <v>0</v>
      </c>
    </row>
    <row r="42" spans="1:37" ht="15.75" customHeight="1" x14ac:dyDescent="0.25">
      <c r="A42" s="4">
        <f>PP.5!A39</f>
        <v>0</v>
      </c>
      <c r="B42" s="5">
        <f>PP.5!B39</f>
        <v>0</v>
      </c>
      <c r="C42" s="56">
        <f>PP.5!D39</f>
        <v>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63">
        <f t="shared" si="0"/>
        <v>0</v>
      </c>
      <c r="AJ42" s="159">
        <f t="shared" si="1"/>
        <v>0</v>
      </c>
      <c r="AK42" s="160">
        <f t="shared" si="2"/>
        <v>0</v>
      </c>
    </row>
    <row r="43" spans="1:37" ht="15.75" customHeight="1" x14ac:dyDescent="0.25">
      <c r="A43" s="4">
        <f>PP.5!A40</f>
        <v>0</v>
      </c>
      <c r="B43" s="5">
        <f>PP.5!B40</f>
        <v>0</v>
      </c>
      <c r="C43" s="56">
        <f>PP.5!D40</f>
        <v>0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63">
        <f t="shared" si="0"/>
        <v>0</v>
      </c>
      <c r="AJ43" s="159">
        <f t="shared" si="1"/>
        <v>0</v>
      </c>
      <c r="AK43" s="160">
        <f t="shared" si="2"/>
        <v>0</v>
      </c>
    </row>
    <row r="44" spans="1:37" ht="15.75" customHeight="1" x14ac:dyDescent="0.25">
      <c r="A44" s="4">
        <f>PP.5!A41</f>
        <v>0</v>
      </c>
      <c r="B44" s="5">
        <f>PP.5!B41</f>
        <v>0</v>
      </c>
      <c r="C44" s="56">
        <f>PP.5!D41</f>
        <v>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63">
        <f t="shared" si="0"/>
        <v>0</v>
      </c>
      <c r="AJ44" s="159">
        <f t="shared" si="1"/>
        <v>0</v>
      </c>
      <c r="AK44" s="160">
        <f t="shared" si="2"/>
        <v>0</v>
      </c>
    </row>
    <row r="45" spans="1:37" ht="15.75" customHeight="1" x14ac:dyDescent="0.25">
      <c r="A45" s="4">
        <f>PP.5!A42</f>
        <v>0</v>
      </c>
      <c r="B45" s="5">
        <f>PP.5!B42</f>
        <v>0</v>
      </c>
      <c r="C45" s="56">
        <f>PP.5!D42</f>
        <v>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63">
        <f t="shared" si="0"/>
        <v>0</v>
      </c>
      <c r="AJ45" s="159">
        <f t="shared" si="1"/>
        <v>0</v>
      </c>
      <c r="AK45" s="160">
        <f t="shared" si="2"/>
        <v>0</v>
      </c>
    </row>
    <row r="46" spans="1:37" ht="15.75" customHeight="1" x14ac:dyDescent="0.25">
      <c r="A46" s="4">
        <f>PP.5!A43</f>
        <v>0</v>
      </c>
      <c r="B46" s="5">
        <f>PP.5!B43</f>
        <v>0</v>
      </c>
      <c r="C46" s="56">
        <f>PP.5!D43</f>
        <v>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63">
        <f t="shared" si="0"/>
        <v>0</v>
      </c>
      <c r="AJ46" s="159">
        <f t="shared" si="1"/>
        <v>0</v>
      </c>
      <c r="AK46" s="160">
        <f t="shared" si="2"/>
        <v>0</v>
      </c>
    </row>
    <row r="47" spans="1:37" ht="15.75" customHeight="1" x14ac:dyDescent="0.25">
      <c r="A47" s="4">
        <f>PP.5!A44</f>
        <v>0</v>
      </c>
      <c r="B47" s="5">
        <f>PP.5!B44</f>
        <v>0</v>
      </c>
      <c r="C47" s="56">
        <f>PP.5!D44</f>
        <v>0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63">
        <f t="shared" si="0"/>
        <v>0</v>
      </c>
      <c r="AJ47" s="159">
        <f t="shared" si="1"/>
        <v>0</v>
      </c>
      <c r="AK47" s="160">
        <f t="shared" si="2"/>
        <v>0</v>
      </c>
    </row>
    <row r="48" spans="1:37" ht="15.75" customHeight="1" x14ac:dyDescent="0.25">
      <c r="A48" s="4">
        <f>PP.5!A45</f>
        <v>0</v>
      </c>
      <c r="B48" s="5">
        <f>PP.5!B45</f>
        <v>0</v>
      </c>
      <c r="C48" s="56">
        <f>PP.5!D45</f>
        <v>0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63">
        <f t="shared" si="0"/>
        <v>0</v>
      </c>
      <c r="AJ48" s="159">
        <f t="shared" si="1"/>
        <v>0</v>
      </c>
      <c r="AK48" s="160">
        <f t="shared" si="2"/>
        <v>0</v>
      </c>
    </row>
    <row r="49" spans="1:37" ht="15.75" customHeight="1" x14ac:dyDescent="0.25">
      <c r="A49" s="4">
        <f>PP.5!A46</f>
        <v>0</v>
      </c>
      <c r="B49" s="5">
        <f>PP.5!B46</f>
        <v>0</v>
      </c>
      <c r="C49" s="56">
        <f>PP.5!D46</f>
        <v>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63">
        <f t="shared" si="0"/>
        <v>0</v>
      </c>
      <c r="AJ49" s="159">
        <f t="shared" si="1"/>
        <v>0</v>
      </c>
      <c r="AK49" s="160">
        <f t="shared" si="2"/>
        <v>0</v>
      </c>
    </row>
    <row r="50" spans="1:37" ht="15.75" customHeight="1" x14ac:dyDescent="0.25">
      <c r="A50" s="4">
        <f>PP.5!A47</f>
        <v>0</v>
      </c>
      <c r="B50" s="5">
        <f>PP.5!B47</f>
        <v>0</v>
      </c>
      <c r="C50" s="56">
        <f>PP.5!D47</f>
        <v>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63">
        <f t="shared" si="0"/>
        <v>0</v>
      </c>
      <c r="AJ50" s="159">
        <f t="shared" si="1"/>
        <v>0</v>
      </c>
      <c r="AK50" s="160">
        <f t="shared" si="2"/>
        <v>0</v>
      </c>
    </row>
    <row r="51" spans="1:37" ht="15.75" customHeight="1" x14ac:dyDescent="0.25">
      <c r="A51" s="4">
        <f>PP.5!A48</f>
        <v>0</v>
      </c>
      <c r="B51" s="5">
        <f>PP.5!B48</f>
        <v>0</v>
      </c>
      <c r="C51" s="56">
        <f>PP.5!D48</f>
        <v>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63">
        <f t="shared" si="0"/>
        <v>0</v>
      </c>
      <c r="AJ51" s="159">
        <f t="shared" si="1"/>
        <v>0</v>
      </c>
      <c r="AK51" s="160">
        <f t="shared" si="2"/>
        <v>0</v>
      </c>
    </row>
    <row r="52" spans="1:37" ht="15.75" customHeight="1" x14ac:dyDescent="0.25">
      <c r="A52" s="4">
        <f>PP.5!A49</f>
        <v>0</v>
      </c>
      <c r="B52" s="5">
        <f>PP.5!B49</f>
        <v>0</v>
      </c>
      <c r="C52" s="56">
        <f>PP.5!D49</f>
        <v>0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63">
        <f t="shared" si="0"/>
        <v>0</v>
      </c>
      <c r="AJ52" s="159">
        <f t="shared" si="1"/>
        <v>0</v>
      </c>
      <c r="AK52" s="160">
        <f t="shared" si="2"/>
        <v>0</v>
      </c>
    </row>
    <row r="53" spans="1:37" ht="15.75" customHeight="1" x14ac:dyDescent="0.25">
      <c r="A53" s="4">
        <f>PP.5!A50</f>
        <v>0</v>
      </c>
      <c r="B53" s="5">
        <f>PP.5!B50</f>
        <v>0</v>
      </c>
      <c r="C53" s="56">
        <f>PP.5!D50</f>
        <v>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63">
        <f t="shared" si="0"/>
        <v>0</v>
      </c>
      <c r="AJ53" s="159">
        <f t="shared" si="1"/>
        <v>0</v>
      </c>
      <c r="AK53" s="160">
        <f t="shared" si="2"/>
        <v>0</v>
      </c>
    </row>
    <row r="54" spans="1:37" ht="15.75" customHeight="1" x14ac:dyDescent="0.25">
      <c r="A54" s="4">
        <f>PP.5!A51</f>
        <v>0</v>
      </c>
      <c r="B54" s="5">
        <f>PP.5!B51</f>
        <v>0</v>
      </c>
      <c r="C54" s="56">
        <f>PP.5!D51</f>
        <v>0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63">
        <f t="shared" si="0"/>
        <v>0</v>
      </c>
      <c r="AJ54" s="159">
        <f t="shared" si="1"/>
        <v>0</v>
      </c>
      <c r="AK54" s="160">
        <f t="shared" si="2"/>
        <v>0</v>
      </c>
    </row>
    <row r="55" spans="1:37" ht="15.75" customHeight="1" x14ac:dyDescent="0.25">
      <c r="A55" s="4">
        <f>PP.5!A52</f>
        <v>0</v>
      </c>
      <c r="B55" s="5">
        <f>PP.5!B52</f>
        <v>0</v>
      </c>
      <c r="C55" s="56">
        <f>PP.5!D52</f>
        <v>0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63">
        <f t="shared" si="0"/>
        <v>0</v>
      </c>
      <c r="AJ55" s="159">
        <f t="shared" si="1"/>
        <v>0</v>
      </c>
      <c r="AK55" s="160">
        <f t="shared" si="2"/>
        <v>0</v>
      </c>
    </row>
    <row r="56" spans="1:37" ht="21" x14ac:dyDescent="0.25">
      <c r="A56" s="439"/>
      <c r="B56" s="440"/>
      <c r="C56" s="57" t="s">
        <v>93</v>
      </c>
      <c r="D56" s="58">
        <f>COUNTIF(D10:D55,"Ab")</f>
        <v>0</v>
      </c>
      <c r="E56" s="58">
        <f t="shared" ref="E56:AH56" si="3">COUNTIF(E10:E55,"Ab")</f>
        <v>0</v>
      </c>
      <c r="F56" s="58">
        <f t="shared" si="3"/>
        <v>0</v>
      </c>
      <c r="G56" s="58">
        <f t="shared" si="3"/>
        <v>0</v>
      </c>
      <c r="H56" s="58">
        <f t="shared" si="3"/>
        <v>0</v>
      </c>
      <c r="I56" s="58">
        <f t="shared" si="3"/>
        <v>0</v>
      </c>
      <c r="J56" s="58">
        <f t="shared" si="3"/>
        <v>0</v>
      </c>
      <c r="K56" s="58">
        <f t="shared" si="3"/>
        <v>0</v>
      </c>
      <c r="L56" s="58">
        <f t="shared" si="3"/>
        <v>0</v>
      </c>
      <c r="M56" s="58">
        <f t="shared" si="3"/>
        <v>0</v>
      </c>
      <c r="N56" s="58">
        <f t="shared" si="3"/>
        <v>0</v>
      </c>
      <c r="O56" s="58">
        <f t="shared" si="3"/>
        <v>0</v>
      </c>
      <c r="P56" s="58">
        <f t="shared" si="3"/>
        <v>0</v>
      </c>
      <c r="Q56" s="58">
        <f t="shared" si="3"/>
        <v>0</v>
      </c>
      <c r="R56" s="58">
        <f t="shared" si="3"/>
        <v>0</v>
      </c>
      <c r="S56" s="58">
        <f t="shared" si="3"/>
        <v>0</v>
      </c>
      <c r="T56" s="58">
        <f t="shared" si="3"/>
        <v>0</v>
      </c>
      <c r="U56" s="58">
        <f t="shared" si="3"/>
        <v>0</v>
      </c>
      <c r="V56" s="58">
        <f t="shared" si="3"/>
        <v>0</v>
      </c>
      <c r="W56" s="58">
        <f t="shared" si="3"/>
        <v>0</v>
      </c>
      <c r="X56" s="58">
        <f t="shared" si="3"/>
        <v>0</v>
      </c>
      <c r="Y56" s="58">
        <f t="shared" si="3"/>
        <v>0</v>
      </c>
      <c r="Z56" s="58">
        <f t="shared" si="3"/>
        <v>0</v>
      </c>
      <c r="AA56" s="58">
        <f t="shared" si="3"/>
        <v>0</v>
      </c>
      <c r="AB56" s="58">
        <f t="shared" si="3"/>
        <v>0</v>
      </c>
      <c r="AC56" s="58">
        <f t="shared" si="3"/>
        <v>0</v>
      </c>
      <c r="AD56" s="58">
        <f t="shared" si="3"/>
        <v>0</v>
      </c>
      <c r="AE56" s="58">
        <f t="shared" si="3"/>
        <v>0</v>
      </c>
      <c r="AF56" s="58">
        <f t="shared" si="3"/>
        <v>0</v>
      </c>
      <c r="AG56" s="58">
        <f t="shared" si="3"/>
        <v>0</v>
      </c>
      <c r="AH56" s="58">
        <f t="shared" si="3"/>
        <v>0</v>
      </c>
      <c r="AI56" s="442"/>
      <c r="AJ56" s="443"/>
      <c r="AK56" s="443"/>
    </row>
    <row r="57" spans="1:37" ht="21" x14ac:dyDescent="0.25">
      <c r="A57" s="267"/>
      <c r="B57" s="441"/>
      <c r="C57" s="61" t="s">
        <v>94</v>
      </c>
      <c r="D57" s="62">
        <f>COUNTIF(D10:D55,"Le")</f>
        <v>0</v>
      </c>
      <c r="E57" s="62">
        <f t="shared" ref="E57:AH57" si="4">COUNTIF(E10:E55,"Le")</f>
        <v>0</v>
      </c>
      <c r="F57" s="62">
        <f t="shared" si="4"/>
        <v>0</v>
      </c>
      <c r="G57" s="62">
        <f t="shared" si="4"/>
        <v>0</v>
      </c>
      <c r="H57" s="62">
        <f t="shared" si="4"/>
        <v>0</v>
      </c>
      <c r="I57" s="62">
        <f t="shared" si="4"/>
        <v>0</v>
      </c>
      <c r="J57" s="62">
        <f t="shared" si="4"/>
        <v>0</v>
      </c>
      <c r="K57" s="62">
        <f t="shared" si="4"/>
        <v>0</v>
      </c>
      <c r="L57" s="62">
        <f t="shared" si="4"/>
        <v>0</v>
      </c>
      <c r="M57" s="62">
        <f t="shared" si="4"/>
        <v>0</v>
      </c>
      <c r="N57" s="62">
        <f t="shared" si="4"/>
        <v>0</v>
      </c>
      <c r="O57" s="62">
        <f t="shared" si="4"/>
        <v>0</v>
      </c>
      <c r="P57" s="62">
        <f t="shared" si="4"/>
        <v>0</v>
      </c>
      <c r="Q57" s="62">
        <f t="shared" si="4"/>
        <v>0</v>
      </c>
      <c r="R57" s="62">
        <f t="shared" si="4"/>
        <v>0</v>
      </c>
      <c r="S57" s="62">
        <f t="shared" si="4"/>
        <v>0</v>
      </c>
      <c r="T57" s="62">
        <f t="shared" si="4"/>
        <v>0</v>
      </c>
      <c r="U57" s="62">
        <f t="shared" si="4"/>
        <v>0</v>
      </c>
      <c r="V57" s="62">
        <f t="shared" si="4"/>
        <v>0</v>
      </c>
      <c r="W57" s="62">
        <f t="shared" si="4"/>
        <v>0</v>
      </c>
      <c r="X57" s="62">
        <f t="shared" si="4"/>
        <v>0</v>
      </c>
      <c r="Y57" s="62">
        <f t="shared" si="4"/>
        <v>0</v>
      </c>
      <c r="Z57" s="62">
        <f t="shared" si="4"/>
        <v>0</v>
      </c>
      <c r="AA57" s="62">
        <f t="shared" si="4"/>
        <v>0</v>
      </c>
      <c r="AB57" s="62">
        <f t="shared" si="4"/>
        <v>0</v>
      </c>
      <c r="AC57" s="62">
        <f t="shared" si="4"/>
        <v>0</v>
      </c>
      <c r="AD57" s="62">
        <f t="shared" si="4"/>
        <v>0</v>
      </c>
      <c r="AE57" s="62">
        <f t="shared" si="4"/>
        <v>0</v>
      </c>
      <c r="AF57" s="62">
        <f t="shared" si="4"/>
        <v>0</v>
      </c>
      <c r="AG57" s="62">
        <f t="shared" si="4"/>
        <v>0</v>
      </c>
      <c r="AH57" s="62">
        <f t="shared" si="4"/>
        <v>0</v>
      </c>
      <c r="AI57" s="444"/>
      <c r="AJ57" s="430"/>
      <c r="AK57" s="430"/>
    </row>
    <row r="58" spans="1:37" ht="21" x14ac:dyDescent="0.25">
      <c r="A58" s="267"/>
      <c r="B58" s="441"/>
      <c r="C58" s="59" t="s">
        <v>96</v>
      </c>
      <c r="D58" s="60">
        <f>COUNTIF(D10:D55,"Pre")</f>
        <v>0</v>
      </c>
      <c r="E58" s="60">
        <f t="shared" ref="E58:AH58" si="5">COUNTIF(E10:E55,"Pre")</f>
        <v>0</v>
      </c>
      <c r="F58" s="60">
        <f t="shared" si="5"/>
        <v>0</v>
      </c>
      <c r="G58" s="60">
        <f t="shared" si="5"/>
        <v>0</v>
      </c>
      <c r="H58" s="60">
        <f t="shared" si="5"/>
        <v>0</v>
      </c>
      <c r="I58" s="60">
        <f t="shared" si="5"/>
        <v>0</v>
      </c>
      <c r="J58" s="60">
        <f t="shared" si="5"/>
        <v>0</v>
      </c>
      <c r="K58" s="60">
        <f t="shared" si="5"/>
        <v>0</v>
      </c>
      <c r="L58" s="60">
        <f t="shared" si="5"/>
        <v>0</v>
      </c>
      <c r="M58" s="60">
        <f t="shared" si="5"/>
        <v>0</v>
      </c>
      <c r="N58" s="60">
        <f t="shared" si="5"/>
        <v>0</v>
      </c>
      <c r="O58" s="60">
        <f t="shared" si="5"/>
        <v>0</v>
      </c>
      <c r="P58" s="60">
        <f t="shared" si="5"/>
        <v>0</v>
      </c>
      <c r="Q58" s="60">
        <f t="shared" si="5"/>
        <v>0</v>
      </c>
      <c r="R58" s="60">
        <f t="shared" si="5"/>
        <v>0</v>
      </c>
      <c r="S58" s="60">
        <f t="shared" si="5"/>
        <v>0</v>
      </c>
      <c r="T58" s="60">
        <f t="shared" si="5"/>
        <v>0</v>
      </c>
      <c r="U58" s="60">
        <f t="shared" si="5"/>
        <v>0</v>
      </c>
      <c r="V58" s="60">
        <f t="shared" si="5"/>
        <v>0</v>
      </c>
      <c r="W58" s="60">
        <f t="shared" si="5"/>
        <v>0</v>
      </c>
      <c r="X58" s="60">
        <f t="shared" si="5"/>
        <v>0</v>
      </c>
      <c r="Y58" s="60">
        <f t="shared" si="5"/>
        <v>0</v>
      </c>
      <c r="Z58" s="60">
        <f t="shared" si="5"/>
        <v>0</v>
      </c>
      <c r="AA58" s="60">
        <f t="shared" si="5"/>
        <v>0</v>
      </c>
      <c r="AB58" s="60">
        <f t="shared" si="5"/>
        <v>0</v>
      </c>
      <c r="AC58" s="60">
        <f t="shared" si="5"/>
        <v>0</v>
      </c>
      <c r="AD58" s="60">
        <f t="shared" si="5"/>
        <v>0</v>
      </c>
      <c r="AE58" s="60">
        <f t="shared" si="5"/>
        <v>0</v>
      </c>
      <c r="AF58" s="60">
        <f t="shared" si="5"/>
        <v>0</v>
      </c>
      <c r="AG58" s="60">
        <f t="shared" si="5"/>
        <v>0</v>
      </c>
      <c r="AH58" s="60">
        <f t="shared" si="5"/>
        <v>0</v>
      </c>
      <c r="AI58" s="444"/>
      <c r="AJ58" s="430"/>
      <c r="AK58" s="430"/>
    </row>
    <row r="59" spans="1:37" ht="21" x14ac:dyDescent="0.25">
      <c r="A59" s="55"/>
      <c r="B59" s="37"/>
      <c r="C59" s="38"/>
      <c r="D59" s="172" t="s">
        <v>97</v>
      </c>
      <c r="E59" s="172" t="s">
        <v>98</v>
      </c>
      <c r="F59" s="172" t="s">
        <v>99</v>
      </c>
      <c r="G59" s="172" t="s">
        <v>100</v>
      </c>
      <c r="H59" s="172" t="s">
        <v>101</v>
      </c>
      <c r="I59" s="36"/>
      <c r="J59" s="36"/>
      <c r="K59" s="36"/>
    </row>
    <row r="60" spans="1:37" ht="22.5" customHeight="1" x14ac:dyDescent="0.25">
      <c r="A60" s="8"/>
      <c r="B60" s="8"/>
      <c r="C60" s="8"/>
      <c r="D60" s="35">
        <f>COUNTIF(D9:AH9,"MON.")</f>
        <v>0</v>
      </c>
      <c r="E60" s="35">
        <f>COUNTIF(D9:AH9,"TUE.")</f>
        <v>0</v>
      </c>
      <c r="F60" s="35">
        <f>COUNTIF(D9:AH9,"WED.")</f>
        <v>0</v>
      </c>
      <c r="G60" s="35">
        <f>COUNTIF(D9:AH9,"THU.")</f>
        <v>0</v>
      </c>
      <c r="H60" s="35">
        <f>COUNTIF(D9:AH9,"FRI.")</f>
        <v>0</v>
      </c>
      <c r="I60" s="169">
        <f>SUM(D60:H60)</f>
        <v>0</v>
      </c>
      <c r="U60" s="427" t="s">
        <v>93</v>
      </c>
      <c r="V60" s="427"/>
      <c r="W60" s="427"/>
      <c r="X60" s="35" t="s">
        <v>127</v>
      </c>
      <c r="Y60" s="35" t="s">
        <v>124</v>
      </c>
      <c r="AE60" s="445"/>
      <c r="AF60" s="445"/>
      <c r="AG60" s="445"/>
      <c r="AH60" s="445"/>
      <c r="AI60" s="445"/>
      <c r="AJ60" s="445"/>
      <c r="AK60" s="445"/>
    </row>
    <row r="61" spans="1:37" ht="22.5" customHeight="1" x14ac:dyDescent="0.25">
      <c r="A61" s="8"/>
      <c r="B61" s="8"/>
      <c r="C61" s="8"/>
      <c r="U61" s="427" t="s">
        <v>94</v>
      </c>
      <c r="V61" s="427"/>
      <c r="W61" s="427"/>
      <c r="X61" s="35" t="s">
        <v>127</v>
      </c>
      <c r="Y61" s="35" t="s">
        <v>125</v>
      </c>
      <c r="AE61" s="430"/>
      <c r="AF61" s="430"/>
      <c r="AG61" s="430"/>
      <c r="AH61" s="430"/>
      <c r="AI61" s="430"/>
      <c r="AJ61" s="430"/>
      <c r="AK61" s="430"/>
    </row>
    <row r="62" spans="1:37" ht="22.5" customHeight="1" x14ac:dyDescent="0.25">
      <c r="A62" s="8"/>
      <c r="B62" s="8"/>
      <c r="C62" s="8"/>
      <c r="U62" s="427" t="s">
        <v>95</v>
      </c>
      <c r="V62" s="427"/>
      <c r="W62" s="427"/>
      <c r="X62" s="35" t="s">
        <v>127</v>
      </c>
      <c r="Y62" s="35" t="s">
        <v>126</v>
      </c>
      <c r="AE62" s="430"/>
      <c r="AF62" s="430"/>
      <c r="AG62" s="430"/>
      <c r="AH62" s="430"/>
      <c r="AI62" s="430"/>
      <c r="AJ62" s="430"/>
      <c r="AK62" s="430"/>
    </row>
    <row r="63" spans="1:37" ht="23.4" x14ac:dyDescent="0.25">
      <c r="A63" s="8"/>
      <c r="B63" s="8"/>
      <c r="C63" s="8"/>
    </row>
    <row r="64" spans="1:37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r91sgobWh7MfR49HoK6gZ5OM+N3ucwnUtaHRj1HhlWLKFadM9sEnR0UscTOGV/zETQLOpPmc05VP1JF8xM1ASQ==" saltValue="9E7NHh8INSKHViPBinMLtw==" spinCount="100000" sheet="1" objects="1" scenarios="1"/>
  <dataConsolidate/>
  <mergeCells count="26"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  <mergeCell ref="U60:W60"/>
    <mergeCell ref="U61:W61"/>
    <mergeCell ref="U62:W62"/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</mergeCells>
  <conditionalFormatting sqref="D10:AH55">
    <cfRule type="containsText" dxfId="56" priority="7" operator="containsText" text="Le">
      <formula>NOT(ISERROR(SEARCH("Le",D10)))</formula>
    </cfRule>
    <cfRule type="containsText" dxfId="55" priority="8" operator="containsText" text="Ab">
      <formula>NOT(ISERROR(SEARCH("Ab",D10)))</formula>
    </cfRule>
    <cfRule type="containsText" dxfId="54" priority="9" operator="containsText" text="Pre">
      <formula>NOT(ISERROR(SEARCH("Pre",D10)))</formula>
    </cfRule>
  </conditionalFormatting>
  <conditionalFormatting sqref="I10:I29">
    <cfRule type="containsText" dxfId="53" priority="1" operator="containsText" text="ลา">
      <formula>NOT(ISERROR(SEARCH("ลา",I10)))</formula>
    </cfRule>
    <cfRule type="containsText" dxfId="52" priority="2" operator="containsText" text="ขาด">
      <formula>NOT(ISERROR(SEARCH("ขาด",I10)))</formula>
    </cfRule>
    <cfRule type="containsText" dxfId="51" priority="3" operator="containsText" text="มา">
      <formula>NOT(ISERROR(SEARCH("มา",I10)))</formula>
    </cfRule>
  </conditionalFormatting>
  <conditionalFormatting sqref="I30">
    <cfRule type="containsText" dxfId="50" priority="4" operator="containsText" text="Le">
      <formula>NOT(ISERROR(SEARCH("Le",I30)))</formula>
    </cfRule>
    <cfRule type="containsText" dxfId="49" priority="5" operator="containsText" text="Ab">
      <formula>NOT(ISERROR(SEARCH("Ab",I30)))</formula>
    </cfRule>
    <cfRule type="containsText" dxfId="48" priority="6" operator="containsText" text="Pre">
      <formula>NOT(ISERROR(SEARCH("Pre",I30)))</formula>
    </cfRule>
  </conditionalFormatting>
  <dataValidations count="2">
    <dataValidation type="list" allowBlank="1" showInputMessage="1" showErrorMessage="1" sqref="D10:AH55" xr:uid="{00000000-0002-0000-0A00-000000000000}">
      <formula1>"Ab,Le,Pre"</formula1>
    </dataValidation>
    <dataValidation type="list" allowBlank="1" showInputMessage="1" showErrorMessage="1" sqref="D9:AH9" xr:uid="{00000000-0002-0000-0A00-000001000000}">
      <formula1>"MON.,TUE.,WED.,THU.,FRI."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72"/>
  <sheetViews>
    <sheetView showZeros="0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11" sqref="G11"/>
    </sheetView>
  </sheetViews>
  <sheetFormatPr defaultColWidth="9" defaultRowHeight="18" x14ac:dyDescent="0.25"/>
  <cols>
    <col min="1" max="1" width="4.59765625" style="40" customWidth="1"/>
    <col min="2" max="2" width="10" style="40" customWidth="1"/>
    <col min="3" max="3" width="25.59765625" style="40" customWidth="1"/>
    <col min="4" max="33" width="4" style="35" customWidth="1"/>
    <col min="34" max="34" width="4.59765625" style="35" customWidth="1"/>
    <col min="35" max="35" width="4.59765625" style="41" customWidth="1"/>
    <col min="36" max="36" width="6.09765625" style="41" customWidth="1"/>
    <col min="37" max="16384" width="9" style="40"/>
  </cols>
  <sheetData>
    <row r="1" spans="1:37" ht="25.8" x14ac:dyDescent="0.25">
      <c r="A1" s="428" t="s">
        <v>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71"/>
    </row>
    <row r="2" spans="1:37" ht="21" x14ac:dyDescent="0.25">
      <c r="A2" s="429" t="s">
        <v>17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72"/>
    </row>
    <row r="3" spans="1:37" ht="21" x14ac:dyDescent="0.25">
      <c r="A3" s="429" t="str">
        <f>"Attendance recording form "&amp;" "&amp;'General information'!B7&amp;" Department  Subject Code: "&amp;'General information'!B8&amp;" Subject: "&amp;'General information'!B9&amp;"   "&amp;'General information'!B5</f>
        <v>Attendance recording form   Department  Subject Code:  Subject:    Academic Year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72"/>
    </row>
    <row r="4" spans="1:37" ht="21" x14ac:dyDescent="0.25">
      <c r="A4" s="437" t="str">
        <f>"Primary "&amp;'General information'!B6&amp;"  "</f>
        <v xml:space="preserve">Primary   </v>
      </c>
      <c r="B4" s="437"/>
      <c r="C4" s="437"/>
      <c r="D4" s="437"/>
      <c r="E4" s="437"/>
      <c r="F4" s="437"/>
      <c r="G4" s="438" t="str">
        <f>"  Teacher "&amp;'General information'!B10</f>
        <v xml:space="preserve">  Teacher </v>
      </c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7"/>
      <c r="U4" s="437"/>
      <c r="V4" s="437"/>
      <c r="W4" s="437"/>
      <c r="X4" s="437"/>
      <c r="Y4" s="437"/>
      <c r="Z4" s="437"/>
      <c r="AA4" s="437"/>
      <c r="AB4" s="437"/>
      <c r="AC4" s="463"/>
      <c r="AD4" s="463"/>
      <c r="AE4" s="463"/>
      <c r="AF4" s="463"/>
      <c r="AG4" s="463"/>
      <c r="AH4" s="463"/>
      <c r="AI4" s="463"/>
      <c r="AJ4" s="463"/>
      <c r="AK4" s="72"/>
    </row>
    <row r="5" spans="1:37" ht="14.25" customHeight="1" x14ac:dyDescent="0.25">
      <c r="A5" s="446" t="s">
        <v>36</v>
      </c>
      <c r="B5" s="449" t="s">
        <v>73</v>
      </c>
      <c r="C5" s="446" t="s">
        <v>38</v>
      </c>
      <c r="D5" s="454" t="s">
        <v>107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71" t="str">
        <f>D5</f>
        <v>November</v>
      </c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</row>
    <row r="6" spans="1:37" ht="14.25" customHeight="1" x14ac:dyDescent="0.25">
      <c r="A6" s="447"/>
      <c r="B6" s="450"/>
      <c r="C6" s="447"/>
      <c r="D6" s="456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</row>
    <row r="7" spans="1:37" ht="18.75" customHeight="1" x14ac:dyDescent="0.25">
      <c r="A7" s="447"/>
      <c r="B7" s="450"/>
      <c r="C7" s="447"/>
      <c r="D7" s="458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</row>
    <row r="8" spans="1:37" ht="18.75" customHeight="1" x14ac:dyDescent="0.25">
      <c r="A8" s="447"/>
      <c r="B8" s="450"/>
      <c r="C8" s="447"/>
      <c r="D8" s="34">
        <v>1</v>
      </c>
      <c r="E8" s="34">
        <v>2</v>
      </c>
      <c r="F8" s="34">
        <v>3</v>
      </c>
      <c r="G8" s="34">
        <v>4</v>
      </c>
      <c r="H8" s="34">
        <v>5</v>
      </c>
      <c r="I8" s="34">
        <v>6</v>
      </c>
      <c r="J8" s="34">
        <v>7</v>
      </c>
      <c r="K8" s="34">
        <v>8</v>
      </c>
      <c r="L8" s="39">
        <v>9</v>
      </c>
      <c r="M8" s="34">
        <v>10</v>
      </c>
      <c r="N8" s="34">
        <v>11</v>
      </c>
      <c r="O8" s="34">
        <v>12</v>
      </c>
      <c r="P8" s="34">
        <v>13</v>
      </c>
      <c r="Q8" s="34">
        <v>14</v>
      </c>
      <c r="R8" s="34">
        <v>15</v>
      </c>
      <c r="S8" s="34">
        <v>16</v>
      </c>
      <c r="T8" s="34">
        <v>17</v>
      </c>
      <c r="U8" s="39">
        <v>18</v>
      </c>
      <c r="V8" s="34">
        <v>19</v>
      </c>
      <c r="W8" s="34">
        <v>20</v>
      </c>
      <c r="X8" s="34">
        <v>21</v>
      </c>
      <c r="Y8" s="34">
        <v>22</v>
      </c>
      <c r="Z8" s="34">
        <v>23</v>
      </c>
      <c r="AA8" s="34">
        <v>24</v>
      </c>
      <c r="AB8" s="34">
        <v>25</v>
      </c>
      <c r="AC8" s="34">
        <v>26</v>
      </c>
      <c r="AD8" s="39">
        <v>27</v>
      </c>
      <c r="AE8" s="34">
        <v>28</v>
      </c>
      <c r="AF8" s="34">
        <v>29</v>
      </c>
      <c r="AG8" s="34">
        <v>30</v>
      </c>
      <c r="AH8" s="476" t="s">
        <v>93</v>
      </c>
      <c r="AI8" s="472" t="s">
        <v>94</v>
      </c>
      <c r="AJ8" s="474" t="s">
        <v>95</v>
      </c>
    </row>
    <row r="9" spans="1:37" ht="18.75" customHeight="1" x14ac:dyDescent="0.25">
      <c r="A9" s="448"/>
      <c r="B9" s="451"/>
      <c r="C9" s="448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477"/>
      <c r="AI9" s="473"/>
      <c r="AJ9" s="475"/>
    </row>
    <row r="10" spans="1:37" ht="17.25" customHeight="1" x14ac:dyDescent="0.25">
      <c r="A10" s="4">
        <f>PP.5!A7</f>
        <v>0</v>
      </c>
      <c r="B10" s="5">
        <f>PP.5!B7</f>
        <v>0</v>
      </c>
      <c r="C10" s="56">
        <f>PP.5!D7</f>
        <v>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63">
        <f>COUNTIF(D10:AG10,"Ab")</f>
        <v>0</v>
      </c>
      <c r="AI10" s="159">
        <f>COUNTIF(D10:AG10,"Le")</f>
        <v>0</v>
      </c>
      <c r="AJ10" s="160">
        <f>COUNTIF(D10:AG10,"Pre")</f>
        <v>0</v>
      </c>
    </row>
    <row r="11" spans="1:37" ht="17.25" customHeight="1" x14ac:dyDescent="0.25">
      <c r="A11" s="4">
        <f>PP.5!A8</f>
        <v>0</v>
      </c>
      <c r="B11" s="5">
        <f>PP.5!B8</f>
        <v>0</v>
      </c>
      <c r="C11" s="56">
        <f>PP.5!D8</f>
        <v>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63">
        <f t="shared" ref="AH11:AH55" si="0">COUNTIF(D11:AG11,"Ab")</f>
        <v>0</v>
      </c>
      <c r="AI11" s="159">
        <f t="shared" ref="AI11:AI55" si="1">COUNTIF(D11:AG11,"Le")</f>
        <v>0</v>
      </c>
      <c r="AJ11" s="160">
        <f t="shared" ref="AJ11:AJ55" si="2">COUNTIF(D11:AG11,"Pre")</f>
        <v>0</v>
      </c>
    </row>
    <row r="12" spans="1:37" ht="17.25" customHeight="1" x14ac:dyDescent="0.25">
      <c r="A12" s="4">
        <f>PP.5!A9</f>
        <v>0</v>
      </c>
      <c r="B12" s="5">
        <f>PP.5!B9</f>
        <v>0</v>
      </c>
      <c r="C12" s="56">
        <f>PP.5!D9</f>
        <v>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63">
        <f t="shared" si="0"/>
        <v>0</v>
      </c>
      <c r="AI12" s="159">
        <f t="shared" si="1"/>
        <v>0</v>
      </c>
      <c r="AJ12" s="160">
        <f t="shared" si="2"/>
        <v>0</v>
      </c>
    </row>
    <row r="13" spans="1:37" ht="17.25" customHeight="1" x14ac:dyDescent="0.25">
      <c r="A13" s="4">
        <f>PP.5!A10</f>
        <v>0</v>
      </c>
      <c r="B13" s="5">
        <f>PP.5!B10</f>
        <v>0</v>
      </c>
      <c r="C13" s="56">
        <f>PP.5!D10</f>
        <v>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63">
        <f t="shared" si="0"/>
        <v>0</v>
      </c>
      <c r="AI13" s="159">
        <f t="shared" si="1"/>
        <v>0</v>
      </c>
      <c r="AJ13" s="160">
        <f t="shared" si="2"/>
        <v>0</v>
      </c>
    </row>
    <row r="14" spans="1:37" ht="17.25" customHeight="1" x14ac:dyDescent="0.25">
      <c r="A14" s="4">
        <f>PP.5!A11</f>
        <v>0</v>
      </c>
      <c r="B14" s="5">
        <f>PP.5!B11</f>
        <v>0</v>
      </c>
      <c r="C14" s="56">
        <f>PP.5!D11</f>
        <v>0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63">
        <f t="shared" si="0"/>
        <v>0</v>
      </c>
      <c r="AI14" s="159">
        <f t="shared" si="1"/>
        <v>0</v>
      </c>
      <c r="AJ14" s="160">
        <f t="shared" si="2"/>
        <v>0</v>
      </c>
    </row>
    <row r="15" spans="1:37" ht="17.25" customHeight="1" x14ac:dyDescent="0.25">
      <c r="A15" s="4">
        <f>PP.5!A12</f>
        <v>0</v>
      </c>
      <c r="B15" s="5">
        <f>PP.5!B12</f>
        <v>0</v>
      </c>
      <c r="C15" s="56">
        <f>PP.5!D12</f>
        <v>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63">
        <f t="shared" si="0"/>
        <v>0</v>
      </c>
      <c r="AI15" s="159">
        <f t="shared" si="1"/>
        <v>0</v>
      </c>
      <c r="AJ15" s="160">
        <f t="shared" si="2"/>
        <v>0</v>
      </c>
    </row>
    <row r="16" spans="1:37" ht="17.25" customHeight="1" x14ac:dyDescent="0.25">
      <c r="A16" s="4">
        <f>PP.5!A13</f>
        <v>0</v>
      </c>
      <c r="B16" s="5">
        <f>PP.5!B13</f>
        <v>0</v>
      </c>
      <c r="C16" s="56">
        <f>PP.5!D13</f>
        <v>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63">
        <f t="shared" si="0"/>
        <v>0</v>
      </c>
      <c r="AI16" s="159">
        <f t="shared" si="1"/>
        <v>0</v>
      </c>
      <c r="AJ16" s="160">
        <f t="shared" si="2"/>
        <v>0</v>
      </c>
    </row>
    <row r="17" spans="1:36" ht="17.25" customHeight="1" x14ac:dyDescent="0.25">
      <c r="A17" s="4">
        <f>PP.5!A14</f>
        <v>0</v>
      </c>
      <c r="B17" s="5">
        <f>PP.5!B14</f>
        <v>0</v>
      </c>
      <c r="C17" s="56">
        <f>PP.5!D14</f>
        <v>0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63">
        <f t="shared" si="0"/>
        <v>0</v>
      </c>
      <c r="AI17" s="159">
        <f t="shared" si="1"/>
        <v>0</v>
      </c>
      <c r="AJ17" s="160">
        <f t="shared" si="2"/>
        <v>0</v>
      </c>
    </row>
    <row r="18" spans="1:36" ht="17.25" customHeight="1" x14ac:dyDescent="0.25">
      <c r="A18" s="4">
        <f>PP.5!A15</f>
        <v>0</v>
      </c>
      <c r="B18" s="5">
        <f>PP.5!B15</f>
        <v>0</v>
      </c>
      <c r="C18" s="56">
        <f>PP.5!D15</f>
        <v>0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63">
        <f t="shared" si="0"/>
        <v>0</v>
      </c>
      <c r="AI18" s="159">
        <f t="shared" si="1"/>
        <v>0</v>
      </c>
      <c r="AJ18" s="160">
        <f t="shared" si="2"/>
        <v>0</v>
      </c>
    </row>
    <row r="19" spans="1:36" ht="17.25" customHeight="1" x14ac:dyDescent="0.25">
      <c r="A19" s="4">
        <f>PP.5!A16</f>
        <v>0</v>
      </c>
      <c r="B19" s="5">
        <f>PP.5!B16</f>
        <v>0</v>
      </c>
      <c r="C19" s="56">
        <f>PP.5!D16</f>
        <v>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63">
        <f t="shared" si="0"/>
        <v>0</v>
      </c>
      <c r="AI19" s="159">
        <f t="shared" si="1"/>
        <v>0</v>
      </c>
      <c r="AJ19" s="160">
        <f t="shared" si="2"/>
        <v>0</v>
      </c>
    </row>
    <row r="20" spans="1:36" ht="17.25" customHeight="1" x14ac:dyDescent="0.25">
      <c r="A20" s="4">
        <f>PP.5!A17</f>
        <v>0</v>
      </c>
      <c r="B20" s="5">
        <f>PP.5!B17</f>
        <v>0</v>
      </c>
      <c r="C20" s="56">
        <f>PP.5!D17</f>
        <v>0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63">
        <f t="shared" si="0"/>
        <v>0</v>
      </c>
      <c r="AI20" s="159">
        <f t="shared" si="1"/>
        <v>0</v>
      </c>
      <c r="AJ20" s="160">
        <f t="shared" si="2"/>
        <v>0</v>
      </c>
    </row>
    <row r="21" spans="1:36" ht="17.25" customHeight="1" x14ac:dyDescent="0.25">
      <c r="A21" s="4">
        <f>PP.5!A18</f>
        <v>0</v>
      </c>
      <c r="B21" s="5">
        <f>PP.5!B18</f>
        <v>0</v>
      </c>
      <c r="C21" s="56">
        <f>PP.5!D18</f>
        <v>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63">
        <f t="shared" si="0"/>
        <v>0</v>
      </c>
      <c r="AI21" s="159">
        <f t="shared" si="1"/>
        <v>0</v>
      </c>
      <c r="AJ21" s="160">
        <f t="shared" si="2"/>
        <v>0</v>
      </c>
    </row>
    <row r="22" spans="1:36" ht="17.25" customHeight="1" x14ac:dyDescent="0.25">
      <c r="A22" s="4">
        <f>PP.5!A19</f>
        <v>0</v>
      </c>
      <c r="B22" s="5">
        <f>PP.5!B19</f>
        <v>0</v>
      </c>
      <c r="C22" s="56">
        <f>PP.5!D19</f>
        <v>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63">
        <f t="shared" si="0"/>
        <v>0</v>
      </c>
      <c r="AI22" s="159">
        <f t="shared" si="1"/>
        <v>0</v>
      </c>
      <c r="AJ22" s="160">
        <f t="shared" si="2"/>
        <v>0</v>
      </c>
    </row>
    <row r="23" spans="1:36" ht="17.25" customHeight="1" x14ac:dyDescent="0.25">
      <c r="A23" s="4">
        <f>PP.5!A20</f>
        <v>0</v>
      </c>
      <c r="B23" s="5">
        <f>PP.5!B20</f>
        <v>0</v>
      </c>
      <c r="C23" s="56">
        <f>PP.5!D20</f>
        <v>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63">
        <f t="shared" si="0"/>
        <v>0</v>
      </c>
      <c r="AI23" s="159">
        <f t="shared" si="1"/>
        <v>0</v>
      </c>
      <c r="AJ23" s="160">
        <f t="shared" si="2"/>
        <v>0</v>
      </c>
    </row>
    <row r="24" spans="1:36" ht="17.25" customHeight="1" x14ac:dyDescent="0.25">
      <c r="A24" s="4">
        <f>PP.5!A21</f>
        <v>0</v>
      </c>
      <c r="B24" s="5">
        <f>PP.5!B21</f>
        <v>0</v>
      </c>
      <c r="C24" s="56">
        <f>PP.5!D21</f>
        <v>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63">
        <f t="shared" si="0"/>
        <v>0</v>
      </c>
      <c r="AI24" s="159">
        <f t="shared" si="1"/>
        <v>0</v>
      </c>
      <c r="AJ24" s="160">
        <f t="shared" si="2"/>
        <v>0</v>
      </c>
    </row>
    <row r="25" spans="1:36" ht="17.25" customHeight="1" x14ac:dyDescent="0.25">
      <c r="A25" s="4">
        <f>PP.5!A22</f>
        <v>0</v>
      </c>
      <c r="B25" s="5">
        <f>PP.5!B22</f>
        <v>0</v>
      </c>
      <c r="C25" s="56">
        <f>PP.5!D22</f>
        <v>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63">
        <f t="shared" si="0"/>
        <v>0</v>
      </c>
      <c r="AI25" s="159">
        <f t="shared" si="1"/>
        <v>0</v>
      </c>
      <c r="AJ25" s="160">
        <f t="shared" si="2"/>
        <v>0</v>
      </c>
    </row>
    <row r="26" spans="1:36" ht="17.25" customHeight="1" x14ac:dyDescent="0.25">
      <c r="A26" s="4">
        <f>PP.5!A23</f>
        <v>0</v>
      </c>
      <c r="B26" s="5">
        <f>PP.5!B23</f>
        <v>0</v>
      </c>
      <c r="C26" s="56">
        <f>PP.5!D23</f>
        <v>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63">
        <f t="shared" si="0"/>
        <v>0</v>
      </c>
      <c r="AI26" s="159">
        <f t="shared" si="1"/>
        <v>0</v>
      </c>
      <c r="AJ26" s="160">
        <f t="shared" si="2"/>
        <v>0</v>
      </c>
    </row>
    <row r="27" spans="1:36" ht="17.25" customHeight="1" x14ac:dyDescent="0.25">
      <c r="A27" s="4">
        <f>PP.5!A24</f>
        <v>0</v>
      </c>
      <c r="B27" s="5">
        <f>PP.5!B24</f>
        <v>0</v>
      </c>
      <c r="C27" s="56">
        <f>PP.5!D24</f>
        <v>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63">
        <f t="shared" si="0"/>
        <v>0</v>
      </c>
      <c r="AI27" s="159">
        <f t="shared" si="1"/>
        <v>0</v>
      </c>
      <c r="AJ27" s="160">
        <f t="shared" si="2"/>
        <v>0</v>
      </c>
    </row>
    <row r="28" spans="1:36" ht="17.25" customHeight="1" x14ac:dyDescent="0.25">
      <c r="A28" s="4">
        <f>PP.5!A25</f>
        <v>0</v>
      </c>
      <c r="B28" s="5">
        <f>PP.5!B25</f>
        <v>0</v>
      </c>
      <c r="C28" s="56">
        <f>PP.5!D25</f>
        <v>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63">
        <f t="shared" si="0"/>
        <v>0</v>
      </c>
      <c r="AI28" s="159">
        <f t="shared" si="1"/>
        <v>0</v>
      </c>
      <c r="AJ28" s="160">
        <f t="shared" si="2"/>
        <v>0</v>
      </c>
    </row>
    <row r="29" spans="1:36" ht="17.25" customHeight="1" x14ac:dyDescent="0.25">
      <c r="A29" s="4">
        <f>PP.5!A26</f>
        <v>0</v>
      </c>
      <c r="B29" s="5">
        <f>PP.5!B26</f>
        <v>0</v>
      </c>
      <c r="C29" s="56">
        <f>PP.5!D26</f>
        <v>0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63">
        <f t="shared" si="0"/>
        <v>0</v>
      </c>
      <c r="AI29" s="159">
        <f t="shared" si="1"/>
        <v>0</v>
      </c>
      <c r="AJ29" s="160">
        <f t="shared" si="2"/>
        <v>0</v>
      </c>
    </row>
    <row r="30" spans="1:36" ht="17.25" customHeight="1" x14ac:dyDescent="0.25">
      <c r="A30" s="4">
        <f>PP.5!A27</f>
        <v>0</v>
      </c>
      <c r="B30" s="5">
        <f>PP.5!B27</f>
        <v>0</v>
      </c>
      <c r="C30" s="56">
        <f>PP.5!D27</f>
        <v>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63">
        <f t="shared" si="0"/>
        <v>0</v>
      </c>
      <c r="AI30" s="159">
        <f t="shared" si="1"/>
        <v>0</v>
      </c>
      <c r="AJ30" s="160">
        <f t="shared" si="2"/>
        <v>0</v>
      </c>
    </row>
    <row r="31" spans="1:36" ht="17.25" customHeight="1" x14ac:dyDescent="0.25">
      <c r="A31" s="4">
        <f>PP.5!A28</f>
        <v>0</v>
      </c>
      <c r="B31" s="5">
        <f>PP.5!B28</f>
        <v>0</v>
      </c>
      <c r="C31" s="56">
        <f>PP.5!D28</f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63">
        <f t="shared" si="0"/>
        <v>0</v>
      </c>
      <c r="AI31" s="159">
        <f t="shared" si="1"/>
        <v>0</v>
      </c>
      <c r="AJ31" s="160">
        <f t="shared" si="2"/>
        <v>0</v>
      </c>
    </row>
    <row r="32" spans="1:36" ht="17.25" customHeight="1" x14ac:dyDescent="0.25">
      <c r="A32" s="4">
        <f>PP.5!A29</f>
        <v>0</v>
      </c>
      <c r="B32" s="5">
        <f>PP.5!B29</f>
        <v>0</v>
      </c>
      <c r="C32" s="56">
        <f>PP.5!D29</f>
        <v>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63">
        <f t="shared" si="0"/>
        <v>0</v>
      </c>
      <c r="AI32" s="159">
        <f t="shared" si="1"/>
        <v>0</v>
      </c>
      <c r="AJ32" s="160">
        <f t="shared" si="2"/>
        <v>0</v>
      </c>
    </row>
    <row r="33" spans="1:36" ht="17.25" customHeight="1" x14ac:dyDescent="0.25">
      <c r="A33" s="4">
        <f>PP.5!A30</f>
        <v>0</v>
      </c>
      <c r="B33" s="5">
        <f>PP.5!B30</f>
        <v>0</v>
      </c>
      <c r="C33" s="56">
        <f>PP.5!D30</f>
        <v>0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63">
        <f t="shared" si="0"/>
        <v>0</v>
      </c>
      <c r="AI33" s="159">
        <f t="shared" si="1"/>
        <v>0</v>
      </c>
      <c r="AJ33" s="160">
        <f t="shared" si="2"/>
        <v>0</v>
      </c>
    </row>
    <row r="34" spans="1:36" ht="17.25" customHeight="1" x14ac:dyDescent="0.25">
      <c r="A34" s="4">
        <f>PP.5!A31</f>
        <v>0</v>
      </c>
      <c r="B34" s="5">
        <f>PP.5!B31</f>
        <v>0</v>
      </c>
      <c r="C34" s="56">
        <f>PP.5!D31</f>
        <v>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63">
        <f t="shared" si="0"/>
        <v>0</v>
      </c>
      <c r="AI34" s="159">
        <f t="shared" si="1"/>
        <v>0</v>
      </c>
      <c r="AJ34" s="160">
        <f t="shared" si="2"/>
        <v>0</v>
      </c>
    </row>
    <row r="35" spans="1:36" ht="17.25" customHeight="1" x14ac:dyDescent="0.25">
      <c r="A35" s="4">
        <f>PP.5!A32</f>
        <v>0</v>
      </c>
      <c r="B35" s="5">
        <f>PP.5!B32</f>
        <v>0</v>
      </c>
      <c r="C35" s="56">
        <f>PP.5!D32</f>
        <v>0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63">
        <f t="shared" si="0"/>
        <v>0</v>
      </c>
      <c r="AI35" s="159">
        <f t="shared" si="1"/>
        <v>0</v>
      </c>
      <c r="AJ35" s="160">
        <f t="shared" si="2"/>
        <v>0</v>
      </c>
    </row>
    <row r="36" spans="1:36" ht="17.25" customHeight="1" x14ac:dyDescent="0.25">
      <c r="A36" s="4">
        <f>PP.5!A33</f>
        <v>0</v>
      </c>
      <c r="B36" s="5">
        <f>PP.5!B33</f>
        <v>0</v>
      </c>
      <c r="C36" s="56">
        <f>PP.5!D33</f>
        <v>0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63">
        <f t="shared" si="0"/>
        <v>0</v>
      </c>
      <c r="AI36" s="159">
        <f t="shared" si="1"/>
        <v>0</v>
      </c>
      <c r="AJ36" s="160">
        <f t="shared" si="2"/>
        <v>0</v>
      </c>
    </row>
    <row r="37" spans="1:36" ht="17.25" customHeight="1" x14ac:dyDescent="0.25">
      <c r="A37" s="4">
        <f>PP.5!A34</f>
        <v>0</v>
      </c>
      <c r="B37" s="5">
        <f>PP.5!B34</f>
        <v>0</v>
      </c>
      <c r="C37" s="56">
        <f>PP.5!D34</f>
        <v>0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63">
        <f t="shared" si="0"/>
        <v>0</v>
      </c>
      <c r="AI37" s="159">
        <f t="shared" si="1"/>
        <v>0</v>
      </c>
      <c r="AJ37" s="160">
        <f t="shared" si="2"/>
        <v>0</v>
      </c>
    </row>
    <row r="38" spans="1:36" ht="17.25" customHeight="1" x14ac:dyDescent="0.25">
      <c r="A38" s="4">
        <f>PP.5!A35</f>
        <v>0</v>
      </c>
      <c r="B38" s="5">
        <f>PP.5!B35</f>
        <v>0</v>
      </c>
      <c r="C38" s="56">
        <f>PP.5!D35</f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63">
        <f t="shared" si="0"/>
        <v>0</v>
      </c>
      <c r="AI38" s="159">
        <f t="shared" si="1"/>
        <v>0</v>
      </c>
      <c r="AJ38" s="160">
        <f t="shared" si="2"/>
        <v>0</v>
      </c>
    </row>
    <row r="39" spans="1:36" ht="17.25" customHeight="1" x14ac:dyDescent="0.25">
      <c r="A39" s="4">
        <f>PP.5!A36</f>
        <v>0</v>
      </c>
      <c r="B39" s="5">
        <f>PP.5!B36</f>
        <v>0</v>
      </c>
      <c r="C39" s="56">
        <f>PP.5!D36</f>
        <v>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63">
        <f t="shared" si="0"/>
        <v>0</v>
      </c>
      <c r="AI39" s="159">
        <f t="shared" si="1"/>
        <v>0</v>
      </c>
      <c r="AJ39" s="160">
        <f t="shared" si="2"/>
        <v>0</v>
      </c>
    </row>
    <row r="40" spans="1:36" ht="17.25" customHeight="1" x14ac:dyDescent="0.25">
      <c r="A40" s="4">
        <f>PP.5!A37</f>
        <v>0</v>
      </c>
      <c r="B40" s="5">
        <f>PP.5!B37</f>
        <v>0</v>
      </c>
      <c r="C40" s="56">
        <f>PP.5!D37</f>
        <v>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63">
        <f t="shared" si="0"/>
        <v>0</v>
      </c>
      <c r="AI40" s="159">
        <f t="shared" si="1"/>
        <v>0</v>
      </c>
      <c r="AJ40" s="160">
        <f t="shared" si="2"/>
        <v>0</v>
      </c>
    </row>
    <row r="41" spans="1:36" ht="17.25" customHeight="1" x14ac:dyDescent="0.25">
      <c r="A41" s="4">
        <f>PP.5!A38</f>
        <v>0</v>
      </c>
      <c r="B41" s="5">
        <f>PP.5!B38</f>
        <v>0</v>
      </c>
      <c r="C41" s="56">
        <f>PP.5!D38</f>
        <v>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63">
        <f t="shared" si="0"/>
        <v>0</v>
      </c>
      <c r="AI41" s="159">
        <f t="shared" si="1"/>
        <v>0</v>
      </c>
      <c r="AJ41" s="160">
        <f t="shared" si="2"/>
        <v>0</v>
      </c>
    </row>
    <row r="42" spans="1:36" ht="17.25" customHeight="1" x14ac:dyDescent="0.25">
      <c r="A42" s="4">
        <f>PP.5!A39</f>
        <v>0</v>
      </c>
      <c r="B42" s="5">
        <f>PP.5!B39</f>
        <v>0</v>
      </c>
      <c r="C42" s="56">
        <f>PP.5!D39</f>
        <v>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63">
        <f t="shared" si="0"/>
        <v>0</v>
      </c>
      <c r="AI42" s="159">
        <f t="shared" si="1"/>
        <v>0</v>
      </c>
      <c r="AJ42" s="160">
        <f t="shared" si="2"/>
        <v>0</v>
      </c>
    </row>
    <row r="43" spans="1:36" ht="17.25" customHeight="1" x14ac:dyDescent="0.25">
      <c r="A43" s="4">
        <f>PP.5!A40</f>
        <v>0</v>
      </c>
      <c r="B43" s="5">
        <f>PP.5!B40</f>
        <v>0</v>
      </c>
      <c r="C43" s="56">
        <f>PP.5!D40</f>
        <v>0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63">
        <f t="shared" si="0"/>
        <v>0</v>
      </c>
      <c r="AI43" s="159">
        <f t="shared" si="1"/>
        <v>0</v>
      </c>
      <c r="AJ43" s="160">
        <f t="shared" si="2"/>
        <v>0</v>
      </c>
    </row>
    <row r="44" spans="1:36" ht="17.25" customHeight="1" x14ac:dyDescent="0.25">
      <c r="A44" s="4">
        <f>PP.5!A41</f>
        <v>0</v>
      </c>
      <c r="B44" s="5">
        <f>PP.5!B41</f>
        <v>0</v>
      </c>
      <c r="C44" s="56">
        <f>PP.5!D41</f>
        <v>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63">
        <f t="shared" si="0"/>
        <v>0</v>
      </c>
      <c r="AI44" s="159">
        <f t="shared" si="1"/>
        <v>0</v>
      </c>
      <c r="AJ44" s="160">
        <f t="shared" si="2"/>
        <v>0</v>
      </c>
    </row>
    <row r="45" spans="1:36" ht="17.25" customHeight="1" x14ac:dyDescent="0.25">
      <c r="A45" s="4">
        <f>PP.5!A42</f>
        <v>0</v>
      </c>
      <c r="B45" s="5">
        <f>PP.5!B42</f>
        <v>0</v>
      </c>
      <c r="C45" s="56">
        <f>PP.5!D42</f>
        <v>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63">
        <f t="shared" si="0"/>
        <v>0</v>
      </c>
      <c r="AI45" s="159">
        <f t="shared" si="1"/>
        <v>0</v>
      </c>
      <c r="AJ45" s="160">
        <f t="shared" si="2"/>
        <v>0</v>
      </c>
    </row>
    <row r="46" spans="1:36" ht="17.25" customHeight="1" x14ac:dyDescent="0.25">
      <c r="A46" s="4">
        <f>PP.5!A43</f>
        <v>0</v>
      </c>
      <c r="B46" s="5">
        <f>PP.5!B43</f>
        <v>0</v>
      </c>
      <c r="C46" s="56">
        <f>PP.5!D43</f>
        <v>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63">
        <f t="shared" si="0"/>
        <v>0</v>
      </c>
      <c r="AI46" s="159">
        <f t="shared" si="1"/>
        <v>0</v>
      </c>
      <c r="AJ46" s="160">
        <f t="shared" si="2"/>
        <v>0</v>
      </c>
    </row>
    <row r="47" spans="1:36" ht="17.25" customHeight="1" x14ac:dyDescent="0.25">
      <c r="A47" s="4">
        <f>PP.5!A44</f>
        <v>0</v>
      </c>
      <c r="B47" s="5">
        <f>PP.5!B44</f>
        <v>0</v>
      </c>
      <c r="C47" s="56">
        <f>PP.5!D44</f>
        <v>0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63">
        <f t="shared" si="0"/>
        <v>0</v>
      </c>
      <c r="AI47" s="159">
        <f t="shared" si="1"/>
        <v>0</v>
      </c>
      <c r="AJ47" s="160">
        <f t="shared" si="2"/>
        <v>0</v>
      </c>
    </row>
    <row r="48" spans="1:36" ht="17.25" customHeight="1" x14ac:dyDescent="0.25">
      <c r="A48" s="4">
        <f>PP.5!A45</f>
        <v>0</v>
      </c>
      <c r="B48" s="5">
        <f>PP.5!B45</f>
        <v>0</v>
      </c>
      <c r="C48" s="56">
        <f>PP.5!D45</f>
        <v>0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63">
        <f t="shared" si="0"/>
        <v>0</v>
      </c>
      <c r="AI48" s="159">
        <f t="shared" si="1"/>
        <v>0</v>
      </c>
      <c r="AJ48" s="160">
        <f t="shared" si="2"/>
        <v>0</v>
      </c>
    </row>
    <row r="49" spans="1:36" ht="17.25" customHeight="1" x14ac:dyDescent="0.25">
      <c r="A49" s="4">
        <f>PP.5!A46</f>
        <v>0</v>
      </c>
      <c r="B49" s="5">
        <f>PP.5!B46</f>
        <v>0</v>
      </c>
      <c r="C49" s="56">
        <f>PP.5!D46</f>
        <v>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63">
        <f t="shared" si="0"/>
        <v>0</v>
      </c>
      <c r="AI49" s="159">
        <f t="shared" si="1"/>
        <v>0</v>
      </c>
      <c r="AJ49" s="160">
        <f t="shared" si="2"/>
        <v>0</v>
      </c>
    </row>
    <row r="50" spans="1:36" ht="17.25" customHeight="1" x14ac:dyDescent="0.25">
      <c r="A50" s="4">
        <f>PP.5!A47</f>
        <v>0</v>
      </c>
      <c r="B50" s="5">
        <f>PP.5!B47</f>
        <v>0</v>
      </c>
      <c r="C50" s="56">
        <f>PP.5!D47</f>
        <v>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63">
        <f t="shared" si="0"/>
        <v>0</v>
      </c>
      <c r="AI50" s="159">
        <f t="shared" si="1"/>
        <v>0</v>
      </c>
      <c r="AJ50" s="160">
        <f t="shared" si="2"/>
        <v>0</v>
      </c>
    </row>
    <row r="51" spans="1:36" ht="17.25" customHeight="1" x14ac:dyDescent="0.25">
      <c r="A51" s="4">
        <f>PP.5!A48</f>
        <v>0</v>
      </c>
      <c r="B51" s="5">
        <f>PP.5!B48</f>
        <v>0</v>
      </c>
      <c r="C51" s="56">
        <f>PP.5!D48</f>
        <v>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63">
        <f t="shared" si="0"/>
        <v>0</v>
      </c>
      <c r="AI51" s="159">
        <f t="shared" si="1"/>
        <v>0</v>
      </c>
      <c r="AJ51" s="160">
        <f t="shared" si="2"/>
        <v>0</v>
      </c>
    </row>
    <row r="52" spans="1:36" ht="17.25" customHeight="1" x14ac:dyDescent="0.25">
      <c r="A52" s="4">
        <f>PP.5!A49</f>
        <v>0</v>
      </c>
      <c r="B52" s="5">
        <f>PP.5!B49</f>
        <v>0</v>
      </c>
      <c r="C52" s="56">
        <f>PP.5!D49</f>
        <v>0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63">
        <f t="shared" si="0"/>
        <v>0</v>
      </c>
      <c r="AI52" s="159">
        <f t="shared" si="1"/>
        <v>0</v>
      </c>
      <c r="AJ52" s="160">
        <f t="shared" si="2"/>
        <v>0</v>
      </c>
    </row>
    <row r="53" spans="1:36" ht="17.25" customHeight="1" x14ac:dyDescent="0.25">
      <c r="A53" s="4">
        <f>PP.5!A50</f>
        <v>0</v>
      </c>
      <c r="B53" s="5">
        <f>PP.5!B50</f>
        <v>0</v>
      </c>
      <c r="C53" s="56">
        <f>PP.5!D50</f>
        <v>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63">
        <f t="shared" si="0"/>
        <v>0</v>
      </c>
      <c r="AI53" s="159">
        <f t="shared" si="1"/>
        <v>0</v>
      </c>
      <c r="AJ53" s="160">
        <f t="shared" si="2"/>
        <v>0</v>
      </c>
    </row>
    <row r="54" spans="1:36" ht="17.25" customHeight="1" x14ac:dyDescent="0.25">
      <c r="A54" s="4">
        <f>PP.5!A51</f>
        <v>0</v>
      </c>
      <c r="B54" s="5">
        <f>PP.5!B51</f>
        <v>0</v>
      </c>
      <c r="C54" s="56">
        <f>PP.5!D51</f>
        <v>0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63">
        <f t="shared" si="0"/>
        <v>0</v>
      </c>
      <c r="AI54" s="159">
        <f t="shared" si="1"/>
        <v>0</v>
      </c>
      <c r="AJ54" s="160">
        <f t="shared" si="2"/>
        <v>0</v>
      </c>
    </row>
    <row r="55" spans="1:36" ht="17.25" customHeight="1" x14ac:dyDescent="0.25">
      <c r="A55" s="4">
        <f>PP.5!A52</f>
        <v>0</v>
      </c>
      <c r="B55" s="5">
        <f>PP.5!B52</f>
        <v>0</v>
      </c>
      <c r="C55" s="56">
        <f>PP.5!D52</f>
        <v>0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63">
        <f t="shared" si="0"/>
        <v>0</v>
      </c>
      <c r="AI55" s="159">
        <f t="shared" si="1"/>
        <v>0</v>
      </c>
      <c r="AJ55" s="160">
        <f t="shared" si="2"/>
        <v>0</v>
      </c>
    </row>
    <row r="56" spans="1:36" ht="21" x14ac:dyDescent="0.25">
      <c r="A56" s="439"/>
      <c r="B56" s="440"/>
      <c r="C56" s="57" t="s">
        <v>93</v>
      </c>
      <c r="D56" s="58">
        <f>COUNTIF(D10:D55,"Ab")</f>
        <v>0</v>
      </c>
      <c r="E56" s="58">
        <f t="shared" ref="E56:AG56" si="3">COUNTIF(E10:E55,"Ab")</f>
        <v>0</v>
      </c>
      <c r="F56" s="58">
        <f t="shared" si="3"/>
        <v>0</v>
      </c>
      <c r="G56" s="58">
        <f t="shared" si="3"/>
        <v>0</v>
      </c>
      <c r="H56" s="58">
        <f t="shared" si="3"/>
        <v>0</v>
      </c>
      <c r="I56" s="58">
        <f t="shared" si="3"/>
        <v>0</v>
      </c>
      <c r="J56" s="58">
        <f t="shared" si="3"/>
        <v>0</v>
      </c>
      <c r="K56" s="58">
        <f t="shared" si="3"/>
        <v>0</v>
      </c>
      <c r="L56" s="58">
        <f t="shared" si="3"/>
        <v>0</v>
      </c>
      <c r="M56" s="58">
        <f t="shared" si="3"/>
        <v>0</v>
      </c>
      <c r="N56" s="58">
        <f t="shared" si="3"/>
        <v>0</v>
      </c>
      <c r="O56" s="58">
        <f t="shared" si="3"/>
        <v>0</v>
      </c>
      <c r="P56" s="58">
        <f t="shared" si="3"/>
        <v>0</v>
      </c>
      <c r="Q56" s="58">
        <f t="shared" si="3"/>
        <v>0</v>
      </c>
      <c r="R56" s="58">
        <f t="shared" si="3"/>
        <v>0</v>
      </c>
      <c r="S56" s="58">
        <f t="shared" si="3"/>
        <v>0</v>
      </c>
      <c r="T56" s="58">
        <f t="shared" si="3"/>
        <v>0</v>
      </c>
      <c r="U56" s="58">
        <f t="shared" si="3"/>
        <v>0</v>
      </c>
      <c r="V56" s="58">
        <f t="shared" si="3"/>
        <v>0</v>
      </c>
      <c r="W56" s="58">
        <f t="shared" si="3"/>
        <v>0</v>
      </c>
      <c r="X56" s="58">
        <f t="shared" si="3"/>
        <v>0</v>
      </c>
      <c r="Y56" s="58">
        <f t="shared" si="3"/>
        <v>0</v>
      </c>
      <c r="Z56" s="58">
        <f t="shared" si="3"/>
        <v>0</v>
      </c>
      <c r="AA56" s="58">
        <f t="shared" si="3"/>
        <v>0</v>
      </c>
      <c r="AB56" s="58">
        <f t="shared" si="3"/>
        <v>0</v>
      </c>
      <c r="AC56" s="58">
        <f t="shared" si="3"/>
        <v>0</v>
      </c>
      <c r="AD56" s="58">
        <f t="shared" si="3"/>
        <v>0</v>
      </c>
      <c r="AE56" s="58">
        <f t="shared" si="3"/>
        <v>0</v>
      </c>
      <c r="AF56" s="58">
        <f t="shared" si="3"/>
        <v>0</v>
      </c>
      <c r="AG56" s="58">
        <f t="shared" si="3"/>
        <v>0</v>
      </c>
      <c r="AH56" s="442"/>
      <c r="AI56" s="443"/>
      <c r="AJ56" s="443"/>
    </row>
    <row r="57" spans="1:36" ht="21" x14ac:dyDescent="0.25">
      <c r="A57" s="267"/>
      <c r="B57" s="441"/>
      <c r="C57" s="61" t="s">
        <v>94</v>
      </c>
      <c r="D57" s="62">
        <f>COUNTIF(D10:D55,"Le")</f>
        <v>0</v>
      </c>
      <c r="E57" s="62">
        <f t="shared" ref="E57:AG57" si="4">COUNTIF(E10:E55,"Le")</f>
        <v>0</v>
      </c>
      <c r="F57" s="62">
        <f t="shared" si="4"/>
        <v>0</v>
      </c>
      <c r="G57" s="62">
        <f t="shared" si="4"/>
        <v>0</v>
      </c>
      <c r="H57" s="62">
        <f t="shared" si="4"/>
        <v>0</v>
      </c>
      <c r="I57" s="62">
        <f t="shared" si="4"/>
        <v>0</v>
      </c>
      <c r="J57" s="62">
        <f t="shared" si="4"/>
        <v>0</v>
      </c>
      <c r="K57" s="62">
        <f t="shared" si="4"/>
        <v>0</v>
      </c>
      <c r="L57" s="62">
        <f t="shared" si="4"/>
        <v>0</v>
      </c>
      <c r="M57" s="62">
        <f t="shared" si="4"/>
        <v>0</v>
      </c>
      <c r="N57" s="62">
        <f t="shared" si="4"/>
        <v>0</v>
      </c>
      <c r="O57" s="62">
        <f t="shared" si="4"/>
        <v>0</v>
      </c>
      <c r="P57" s="62">
        <f t="shared" si="4"/>
        <v>0</v>
      </c>
      <c r="Q57" s="62">
        <f t="shared" si="4"/>
        <v>0</v>
      </c>
      <c r="R57" s="62">
        <f t="shared" si="4"/>
        <v>0</v>
      </c>
      <c r="S57" s="62">
        <f t="shared" si="4"/>
        <v>0</v>
      </c>
      <c r="T57" s="62">
        <f t="shared" si="4"/>
        <v>0</v>
      </c>
      <c r="U57" s="62">
        <f t="shared" si="4"/>
        <v>0</v>
      </c>
      <c r="V57" s="62">
        <f t="shared" si="4"/>
        <v>0</v>
      </c>
      <c r="W57" s="62">
        <f t="shared" si="4"/>
        <v>0</v>
      </c>
      <c r="X57" s="62">
        <f t="shared" si="4"/>
        <v>0</v>
      </c>
      <c r="Y57" s="62">
        <f t="shared" si="4"/>
        <v>0</v>
      </c>
      <c r="Z57" s="62">
        <f t="shared" si="4"/>
        <v>0</v>
      </c>
      <c r="AA57" s="62">
        <f t="shared" si="4"/>
        <v>0</v>
      </c>
      <c r="AB57" s="62">
        <f t="shared" si="4"/>
        <v>0</v>
      </c>
      <c r="AC57" s="62">
        <f t="shared" si="4"/>
        <v>0</v>
      </c>
      <c r="AD57" s="62">
        <f t="shared" si="4"/>
        <v>0</v>
      </c>
      <c r="AE57" s="62">
        <f t="shared" si="4"/>
        <v>0</v>
      </c>
      <c r="AF57" s="62">
        <f t="shared" si="4"/>
        <v>0</v>
      </c>
      <c r="AG57" s="62">
        <f t="shared" si="4"/>
        <v>0</v>
      </c>
      <c r="AH57" s="444"/>
      <c r="AI57" s="430"/>
      <c r="AJ57" s="430"/>
    </row>
    <row r="58" spans="1:36" ht="21" x14ac:dyDescent="0.25">
      <c r="A58" s="267"/>
      <c r="B58" s="441"/>
      <c r="C58" s="59" t="s">
        <v>96</v>
      </c>
      <c r="D58" s="60">
        <f>COUNTIF(D10:D55,"Pre")</f>
        <v>0</v>
      </c>
      <c r="E58" s="60">
        <f t="shared" ref="E58:AG58" si="5">COUNTIF(E10:E55,"Pre")</f>
        <v>0</v>
      </c>
      <c r="F58" s="60">
        <f t="shared" si="5"/>
        <v>0</v>
      </c>
      <c r="G58" s="60">
        <f t="shared" si="5"/>
        <v>0</v>
      </c>
      <c r="H58" s="60">
        <f t="shared" si="5"/>
        <v>0</v>
      </c>
      <c r="I58" s="60">
        <f t="shared" si="5"/>
        <v>0</v>
      </c>
      <c r="J58" s="60">
        <f t="shared" si="5"/>
        <v>0</v>
      </c>
      <c r="K58" s="60">
        <f t="shared" si="5"/>
        <v>0</v>
      </c>
      <c r="L58" s="60">
        <f t="shared" si="5"/>
        <v>0</v>
      </c>
      <c r="M58" s="60">
        <f t="shared" si="5"/>
        <v>0</v>
      </c>
      <c r="N58" s="60">
        <f t="shared" si="5"/>
        <v>0</v>
      </c>
      <c r="O58" s="60">
        <f t="shared" si="5"/>
        <v>0</v>
      </c>
      <c r="P58" s="60">
        <f t="shared" si="5"/>
        <v>0</v>
      </c>
      <c r="Q58" s="60">
        <f t="shared" si="5"/>
        <v>0</v>
      </c>
      <c r="R58" s="60">
        <f t="shared" si="5"/>
        <v>0</v>
      </c>
      <c r="S58" s="60">
        <f t="shared" si="5"/>
        <v>0</v>
      </c>
      <c r="T58" s="60">
        <f t="shared" si="5"/>
        <v>0</v>
      </c>
      <c r="U58" s="60">
        <f t="shared" si="5"/>
        <v>0</v>
      </c>
      <c r="V58" s="60">
        <f t="shared" si="5"/>
        <v>0</v>
      </c>
      <c r="W58" s="60">
        <f t="shared" si="5"/>
        <v>0</v>
      </c>
      <c r="X58" s="60">
        <f t="shared" si="5"/>
        <v>0</v>
      </c>
      <c r="Y58" s="60">
        <f t="shared" si="5"/>
        <v>0</v>
      </c>
      <c r="Z58" s="60">
        <f t="shared" si="5"/>
        <v>0</v>
      </c>
      <c r="AA58" s="60">
        <f t="shared" si="5"/>
        <v>0</v>
      </c>
      <c r="AB58" s="60">
        <f t="shared" si="5"/>
        <v>0</v>
      </c>
      <c r="AC58" s="60">
        <f t="shared" si="5"/>
        <v>0</v>
      </c>
      <c r="AD58" s="60">
        <f t="shared" si="5"/>
        <v>0</v>
      </c>
      <c r="AE58" s="60">
        <f t="shared" si="5"/>
        <v>0</v>
      </c>
      <c r="AF58" s="60">
        <f t="shared" si="5"/>
        <v>0</v>
      </c>
      <c r="AG58" s="60">
        <f t="shared" si="5"/>
        <v>0</v>
      </c>
      <c r="AH58" s="444"/>
      <c r="AI58" s="430"/>
      <c r="AJ58" s="430"/>
    </row>
    <row r="59" spans="1:36" ht="21" x14ac:dyDescent="0.25">
      <c r="A59" s="55"/>
      <c r="B59" s="37"/>
      <c r="C59" s="38"/>
      <c r="D59" s="172" t="s">
        <v>97</v>
      </c>
      <c r="E59" s="172" t="s">
        <v>98</v>
      </c>
      <c r="F59" s="172" t="s">
        <v>99</v>
      </c>
      <c r="G59" s="172" t="s">
        <v>100</v>
      </c>
      <c r="H59" s="172" t="s">
        <v>101</v>
      </c>
      <c r="I59" s="36"/>
      <c r="J59" s="36"/>
      <c r="K59" s="36"/>
    </row>
    <row r="60" spans="1:36" ht="22.5" customHeight="1" x14ac:dyDescent="0.25">
      <c r="A60" s="8"/>
      <c r="B60" s="8"/>
      <c r="C60" s="8"/>
      <c r="D60" s="35">
        <f>COUNTIF(D9:AH9,"MON.")</f>
        <v>0</v>
      </c>
      <c r="E60" s="35">
        <f>COUNTIF(D9:AH9,"TUE.")</f>
        <v>0</v>
      </c>
      <c r="F60" s="35">
        <f>COUNTIF(D9:AH9,"WED.")</f>
        <v>0</v>
      </c>
      <c r="G60" s="35">
        <f>COUNTIF(D9:AH9,"THU.")</f>
        <v>0</v>
      </c>
      <c r="H60" s="35">
        <f>COUNTIF(D9:AH9,"FRI.")</f>
        <v>0</v>
      </c>
      <c r="I60" s="169">
        <f>SUM(D60:H60)</f>
        <v>0</v>
      </c>
      <c r="U60" s="427" t="s">
        <v>93</v>
      </c>
      <c r="V60" s="427"/>
      <c r="W60" s="427"/>
      <c r="X60" s="35" t="s">
        <v>127</v>
      </c>
      <c r="Y60" s="35" t="s">
        <v>124</v>
      </c>
      <c r="AE60" s="445"/>
      <c r="AF60" s="445"/>
      <c r="AG60" s="445"/>
      <c r="AH60" s="445"/>
      <c r="AI60" s="445"/>
      <c r="AJ60" s="445"/>
    </row>
    <row r="61" spans="1:36" ht="22.5" customHeight="1" x14ac:dyDescent="0.25">
      <c r="A61" s="8"/>
      <c r="B61" s="8"/>
      <c r="C61" s="8"/>
      <c r="U61" s="427" t="s">
        <v>94</v>
      </c>
      <c r="V61" s="427"/>
      <c r="W61" s="427"/>
      <c r="X61" s="35" t="s">
        <v>127</v>
      </c>
      <c r="Y61" s="35" t="s">
        <v>125</v>
      </c>
      <c r="AE61" s="430"/>
      <c r="AF61" s="430"/>
      <c r="AG61" s="430"/>
      <c r="AH61" s="430"/>
      <c r="AI61" s="430"/>
      <c r="AJ61" s="430"/>
    </row>
    <row r="62" spans="1:36" ht="22.5" customHeight="1" x14ac:dyDescent="0.25">
      <c r="A62" s="8"/>
      <c r="B62" s="8"/>
      <c r="C62" s="8"/>
      <c r="U62" s="427" t="s">
        <v>95</v>
      </c>
      <c r="V62" s="427"/>
      <c r="W62" s="427"/>
      <c r="X62" s="35" t="s">
        <v>127</v>
      </c>
      <c r="Y62" s="35" t="s">
        <v>126</v>
      </c>
      <c r="AE62" s="430"/>
      <c r="AF62" s="430"/>
      <c r="AG62" s="430"/>
      <c r="AH62" s="430"/>
      <c r="AI62" s="430"/>
      <c r="AJ62" s="430"/>
    </row>
    <row r="63" spans="1:36" ht="23.4" x14ac:dyDescent="0.25">
      <c r="A63" s="8"/>
      <c r="B63" s="8"/>
      <c r="C63" s="8"/>
    </row>
    <row r="64" spans="1:36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SfDhT2xPiFQpXVzSiry1hftLVJTb1UcSLrFWyWoaTxNLyGhvwIAELCAq8bsGXi1OIECoqAfeH52tZZM4rCXkTg==" saltValue="kpXakhIMamHYPcy5t3SPow==" spinCount="100000" sheet="1" objects="1" scenarios="1"/>
  <dataConsolidate/>
  <mergeCells count="26">
    <mergeCell ref="AE62:AJ62"/>
    <mergeCell ref="AI8:AI9"/>
    <mergeCell ref="AJ8:AJ9"/>
    <mergeCell ref="A56:B58"/>
    <mergeCell ref="AH56:AJ58"/>
    <mergeCell ref="AE60:AJ60"/>
    <mergeCell ref="AE61:AJ61"/>
    <mergeCell ref="A5:A9"/>
    <mergeCell ref="B5:B9"/>
    <mergeCell ref="C5:C9"/>
    <mergeCell ref="AH8:AH9"/>
    <mergeCell ref="D5:S7"/>
    <mergeCell ref="T5:AJ7"/>
    <mergeCell ref="U60:W60"/>
    <mergeCell ref="U61:W61"/>
    <mergeCell ref="U62:W62"/>
    <mergeCell ref="A4:F4"/>
    <mergeCell ref="G4:S4"/>
    <mergeCell ref="T1:AJ1"/>
    <mergeCell ref="T4:AB4"/>
    <mergeCell ref="AC4:AJ4"/>
    <mergeCell ref="T2:AJ2"/>
    <mergeCell ref="T3:AJ3"/>
    <mergeCell ref="A1:S1"/>
    <mergeCell ref="A2:S2"/>
    <mergeCell ref="A3:S3"/>
  </mergeCells>
  <conditionalFormatting sqref="D10:AG55">
    <cfRule type="containsText" dxfId="47" priority="1" operator="containsText" text="Le">
      <formula>NOT(ISERROR(SEARCH("Le",D10)))</formula>
    </cfRule>
    <cfRule type="containsText" dxfId="46" priority="2" operator="containsText" text="Ab">
      <formula>NOT(ISERROR(SEARCH("Ab",D10)))</formula>
    </cfRule>
    <cfRule type="containsText" dxfId="45" priority="3" operator="containsText" text="Pre">
      <formula>NOT(ISERROR(SEARCH("Pre",D10)))</formula>
    </cfRule>
  </conditionalFormatting>
  <dataValidations count="2">
    <dataValidation type="list" allowBlank="1" showInputMessage="1" showErrorMessage="1" sqref="D10:AG55" xr:uid="{00000000-0002-0000-0B00-000000000000}">
      <formula1>"Ab,Le,Pre"</formula1>
    </dataValidation>
    <dataValidation type="list" allowBlank="1" showInputMessage="1" showErrorMessage="1" sqref="D9:AG9" xr:uid="{00000000-0002-0000-0B00-000001000000}">
      <formula1>"MON.,TUE.,WED.,THU.,FRI."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72"/>
  <sheetViews>
    <sheetView showZeros="0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59765625" style="40" customWidth="1"/>
    <col min="2" max="2" width="10" style="40" customWidth="1"/>
    <col min="3" max="3" width="25.59765625" style="40" customWidth="1"/>
    <col min="4" max="34" width="4" style="35" customWidth="1"/>
    <col min="35" max="35" width="4.59765625" style="35" customWidth="1"/>
    <col min="36" max="36" width="4.59765625" style="41" customWidth="1"/>
    <col min="37" max="37" width="6.09765625" style="41" customWidth="1"/>
    <col min="38" max="16384" width="9" style="40"/>
  </cols>
  <sheetData>
    <row r="1" spans="1:37" ht="25.8" x14ac:dyDescent="0.25">
      <c r="A1" s="428" t="s">
        <v>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</row>
    <row r="2" spans="1:37" ht="21" x14ac:dyDescent="0.25">
      <c r="A2" s="429" t="s">
        <v>17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</row>
    <row r="3" spans="1:37" ht="21" x14ac:dyDescent="0.25">
      <c r="A3" s="429" t="str">
        <f>"Attendance recording form "&amp;" "&amp;'General information'!B7&amp;" Department  Subject Code: "&amp;'General information'!B8&amp;" Subject: "&amp;'General information'!B9&amp;"   "&amp;'General information'!B5</f>
        <v>Attendance recording form   Department  Subject Code:  Subject:    Academic Year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</row>
    <row r="4" spans="1:37" ht="21" x14ac:dyDescent="0.25">
      <c r="A4" s="437" t="str">
        <f>"Primary "&amp;'General information'!B6&amp;"  "</f>
        <v xml:space="preserve">Primary   </v>
      </c>
      <c r="B4" s="437"/>
      <c r="C4" s="437"/>
      <c r="D4" s="437"/>
      <c r="E4" s="437"/>
      <c r="F4" s="437"/>
      <c r="G4" s="438" t="str">
        <f>"  Teacher "&amp;'General information'!B10</f>
        <v xml:space="preserve">  Teacher </v>
      </c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7"/>
      <c r="U4" s="437"/>
      <c r="V4" s="437"/>
      <c r="W4" s="437"/>
      <c r="X4" s="437"/>
      <c r="Y4" s="437"/>
      <c r="Z4" s="437"/>
      <c r="AA4" s="437"/>
      <c r="AB4" s="437"/>
      <c r="AC4" s="435"/>
      <c r="AD4" s="436"/>
      <c r="AE4" s="436"/>
      <c r="AF4" s="436"/>
      <c r="AG4" s="436"/>
      <c r="AH4" s="436"/>
      <c r="AI4" s="436"/>
      <c r="AJ4" s="436"/>
      <c r="AK4" s="436"/>
    </row>
    <row r="5" spans="1:37" ht="14.25" customHeight="1" x14ac:dyDescent="0.25">
      <c r="A5" s="446" t="s">
        <v>36</v>
      </c>
      <c r="B5" s="449" t="s">
        <v>73</v>
      </c>
      <c r="C5" s="446" t="s">
        <v>38</v>
      </c>
      <c r="D5" s="454" t="s">
        <v>106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4" t="str">
        <f>D5</f>
        <v>December</v>
      </c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60"/>
    </row>
    <row r="6" spans="1:37" ht="14.25" customHeight="1" x14ac:dyDescent="0.25">
      <c r="A6" s="447"/>
      <c r="B6" s="450"/>
      <c r="C6" s="447"/>
      <c r="D6" s="456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6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61"/>
    </row>
    <row r="7" spans="1:37" ht="18.75" customHeight="1" x14ac:dyDescent="0.25">
      <c r="A7" s="447"/>
      <c r="B7" s="450"/>
      <c r="C7" s="447"/>
      <c r="D7" s="458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8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62"/>
    </row>
    <row r="8" spans="1:37" ht="18.75" customHeight="1" x14ac:dyDescent="0.25">
      <c r="A8" s="447"/>
      <c r="B8" s="450"/>
      <c r="C8" s="447"/>
      <c r="D8" s="34">
        <v>1</v>
      </c>
      <c r="E8" s="34">
        <v>2</v>
      </c>
      <c r="F8" s="34">
        <v>3</v>
      </c>
      <c r="G8" s="34">
        <v>4</v>
      </c>
      <c r="H8" s="34">
        <v>5</v>
      </c>
      <c r="I8" s="34">
        <v>6</v>
      </c>
      <c r="J8" s="34">
        <v>7</v>
      </c>
      <c r="K8" s="34">
        <v>8</v>
      </c>
      <c r="L8" s="39">
        <v>9</v>
      </c>
      <c r="M8" s="34">
        <v>10</v>
      </c>
      <c r="N8" s="34">
        <v>11</v>
      </c>
      <c r="O8" s="34">
        <v>12</v>
      </c>
      <c r="P8" s="34">
        <v>13</v>
      </c>
      <c r="Q8" s="34">
        <v>14</v>
      </c>
      <c r="R8" s="34">
        <v>15</v>
      </c>
      <c r="S8" s="34">
        <v>16</v>
      </c>
      <c r="T8" s="34">
        <v>17</v>
      </c>
      <c r="U8" s="39">
        <v>18</v>
      </c>
      <c r="V8" s="34">
        <v>19</v>
      </c>
      <c r="W8" s="34">
        <v>20</v>
      </c>
      <c r="X8" s="34">
        <v>21</v>
      </c>
      <c r="Y8" s="34">
        <v>22</v>
      </c>
      <c r="Z8" s="34">
        <v>23</v>
      </c>
      <c r="AA8" s="34">
        <v>24</v>
      </c>
      <c r="AB8" s="34">
        <v>25</v>
      </c>
      <c r="AC8" s="34">
        <v>26</v>
      </c>
      <c r="AD8" s="39">
        <v>27</v>
      </c>
      <c r="AE8" s="34">
        <v>28</v>
      </c>
      <c r="AF8" s="34">
        <v>29</v>
      </c>
      <c r="AG8" s="34">
        <v>30</v>
      </c>
      <c r="AH8" s="34">
        <v>31</v>
      </c>
      <c r="AI8" s="452" t="s">
        <v>93</v>
      </c>
      <c r="AJ8" s="431" t="s">
        <v>94</v>
      </c>
      <c r="AK8" s="433" t="s">
        <v>95</v>
      </c>
    </row>
    <row r="9" spans="1:37" ht="18.75" customHeight="1" x14ac:dyDescent="0.25">
      <c r="A9" s="448"/>
      <c r="B9" s="451"/>
      <c r="C9" s="448"/>
      <c r="D9" s="165"/>
      <c r="E9" s="165"/>
      <c r="F9" s="165"/>
      <c r="G9" s="165"/>
      <c r="H9" s="165"/>
      <c r="I9" s="165"/>
      <c r="J9" s="165"/>
      <c r="K9" s="166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6"/>
      <c r="Z9" s="165"/>
      <c r="AA9" s="165"/>
      <c r="AB9" s="165"/>
      <c r="AC9" s="165"/>
      <c r="AD9" s="165"/>
      <c r="AE9" s="165"/>
      <c r="AF9" s="165"/>
      <c r="AG9" s="165"/>
      <c r="AH9" s="165"/>
      <c r="AI9" s="453"/>
      <c r="AJ9" s="432"/>
      <c r="AK9" s="434"/>
    </row>
    <row r="10" spans="1:37" ht="17.25" customHeight="1" x14ac:dyDescent="0.25">
      <c r="A10" s="4">
        <f>PP.5!A7</f>
        <v>0</v>
      </c>
      <c r="B10" s="5">
        <f>PP.5!B7</f>
        <v>0</v>
      </c>
      <c r="C10" s="56">
        <f>PP.5!D7</f>
        <v>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63">
        <f>COUNTIF(D10:AH10,"Ab")</f>
        <v>0</v>
      </c>
      <c r="AJ10" s="159">
        <f>COUNTIF(D10:AH10,"Le")</f>
        <v>0</v>
      </c>
      <c r="AK10" s="160">
        <f>COUNTIF(D10:AH10,"Pre")</f>
        <v>0</v>
      </c>
    </row>
    <row r="11" spans="1:37" ht="17.25" customHeight="1" x14ac:dyDescent="0.25">
      <c r="A11" s="4">
        <f>PP.5!A8</f>
        <v>0</v>
      </c>
      <c r="B11" s="5">
        <f>PP.5!B8</f>
        <v>0</v>
      </c>
      <c r="C11" s="56">
        <f>PP.5!D8</f>
        <v>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63">
        <f t="shared" ref="AI11:AI55" si="0">COUNTIF(D11:AH11,"Ab")</f>
        <v>0</v>
      </c>
      <c r="AJ11" s="159">
        <f t="shared" ref="AJ11:AJ55" si="1">COUNTIF(D11:AH11,"Le")</f>
        <v>0</v>
      </c>
      <c r="AK11" s="160">
        <f t="shared" ref="AK11:AK55" si="2">COUNTIF(D11:AH11,"Pre")</f>
        <v>0</v>
      </c>
    </row>
    <row r="12" spans="1:37" ht="17.25" customHeight="1" x14ac:dyDescent="0.25">
      <c r="A12" s="4">
        <f>PP.5!A9</f>
        <v>0</v>
      </c>
      <c r="B12" s="5">
        <f>PP.5!B9</f>
        <v>0</v>
      </c>
      <c r="C12" s="56">
        <f>PP.5!D9</f>
        <v>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63">
        <f t="shared" si="0"/>
        <v>0</v>
      </c>
      <c r="AJ12" s="159">
        <f t="shared" si="1"/>
        <v>0</v>
      </c>
      <c r="AK12" s="160">
        <f t="shared" si="2"/>
        <v>0</v>
      </c>
    </row>
    <row r="13" spans="1:37" ht="17.25" customHeight="1" x14ac:dyDescent="0.25">
      <c r="A13" s="4">
        <f>PP.5!A10</f>
        <v>0</v>
      </c>
      <c r="B13" s="5">
        <f>PP.5!B10</f>
        <v>0</v>
      </c>
      <c r="C13" s="56">
        <f>PP.5!D10</f>
        <v>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63">
        <f t="shared" si="0"/>
        <v>0</v>
      </c>
      <c r="AJ13" s="159">
        <f t="shared" si="1"/>
        <v>0</v>
      </c>
      <c r="AK13" s="160">
        <f t="shared" si="2"/>
        <v>0</v>
      </c>
    </row>
    <row r="14" spans="1:37" ht="17.25" customHeight="1" x14ac:dyDescent="0.25">
      <c r="A14" s="4">
        <f>PP.5!A11</f>
        <v>0</v>
      </c>
      <c r="B14" s="5">
        <f>PP.5!B11</f>
        <v>0</v>
      </c>
      <c r="C14" s="56">
        <f>PP.5!D11</f>
        <v>0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63">
        <f t="shared" si="0"/>
        <v>0</v>
      </c>
      <c r="AJ14" s="159">
        <f t="shared" si="1"/>
        <v>0</v>
      </c>
      <c r="AK14" s="160">
        <f t="shared" si="2"/>
        <v>0</v>
      </c>
    </row>
    <row r="15" spans="1:37" ht="17.25" customHeight="1" x14ac:dyDescent="0.25">
      <c r="A15" s="4">
        <f>PP.5!A12</f>
        <v>0</v>
      </c>
      <c r="B15" s="5">
        <f>PP.5!B12</f>
        <v>0</v>
      </c>
      <c r="C15" s="56">
        <f>PP.5!D12</f>
        <v>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63">
        <f t="shared" si="0"/>
        <v>0</v>
      </c>
      <c r="AJ15" s="159">
        <f t="shared" si="1"/>
        <v>0</v>
      </c>
      <c r="AK15" s="160">
        <f t="shared" si="2"/>
        <v>0</v>
      </c>
    </row>
    <row r="16" spans="1:37" ht="17.25" customHeight="1" x14ac:dyDescent="0.25">
      <c r="A16" s="4">
        <f>PP.5!A13</f>
        <v>0</v>
      </c>
      <c r="B16" s="5">
        <f>PP.5!B13</f>
        <v>0</v>
      </c>
      <c r="C16" s="56">
        <f>PP.5!D13</f>
        <v>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63">
        <f t="shared" si="0"/>
        <v>0</v>
      </c>
      <c r="AJ16" s="159">
        <f t="shared" si="1"/>
        <v>0</v>
      </c>
      <c r="AK16" s="160">
        <f t="shared" si="2"/>
        <v>0</v>
      </c>
    </row>
    <row r="17" spans="1:37" ht="17.25" customHeight="1" x14ac:dyDescent="0.25">
      <c r="A17" s="4">
        <f>PP.5!A14</f>
        <v>0</v>
      </c>
      <c r="B17" s="5">
        <f>PP.5!B14</f>
        <v>0</v>
      </c>
      <c r="C17" s="56">
        <f>PP.5!D14</f>
        <v>0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63">
        <f t="shared" si="0"/>
        <v>0</v>
      </c>
      <c r="AJ17" s="159">
        <f t="shared" si="1"/>
        <v>0</v>
      </c>
      <c r="AK17" s="160">
        <f t="shared" si="2"/>
        <v>0</v>
      </c>
    </row>
    <row r="18" spans="1:37" ht="17.25" customHeight="1" x14ac:dyDescent="0.25">
      <c r="A18" s="4">
        <f>PP.5!A15</f>
        <v>0</v>
      </c>
      <c r="B18" s="5">
        <f>PP.5!B15</f>
        <v>0</v>
      </c>
      <c r="C18" s="56">
        <f>PP.5!D15</f>
        <v>0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63">
        <f t="shared" si="0"/>
        <v>0</v>
      </c>
      <c r="AJ18" s="159">
        <f t="shared" si="1"/>
        <v>0</v>
      </c>
      <c r="AK18" s="160">
        <f t="shared" si="2"/>
        <v>0</v>
      </c>
    </row>
    <row r="19" spans="1:37" ht="17.25" customHeight="1" x14ac:dyDescent="0.25">
      <c r="A19" s="4">
        <f>PP.5!A16</f>
        <v>0</v>
      </c>
      <c r="B19" s="5">
        <f>PP.5!B16</f>
        <v>0</v>
      </c>
      <c r="C19" s="56">
        <f>PP.5!D16</f>
        <v>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63">
        <f t="shared" si="0"/>
        <v>0</v>
      </c>
      <c r="AJ19" s="159">
        <f t="shared" si="1"/>
        <v>0</v>
      </c>
      <c r="AK19" s="160">
        <f t="shared" si="2"/>
        <v>0</v>
      </c>
    </row>
    <row r="20" spans="1:37" ht="17.25" customHeight="1" x14ac:dyDescent="0.25">
      <c r="A20" s="4">
        <f>PP.5!A17</f>
        <v>0</v>
      </c>
      <c r="B20" s="5">
        <f>PP.5!B17</f>
        <v>0</v>
      </c>
      <c r="C20" s="56">
        <f>PP.5!D17</f>
        <v>0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63">
        <f t="shared" si="0"/>
        <v>0</v>
      </c>
      <c r="AJ20" s="159">
        <f t="shared" si="1"/>
        <v>0</v>
      </c>
      <c r="AK20" s="160">
        <f t="shared" si="2"/>
        <v>0</v>
      </c>
    </row>
    <row r="21" spans="1:37" ht="17.25" customHeight="1" x14ac:dyDescent="0.25">
      <c r="A21" s="4">
        <f>PP.5!A18</f>
        <v>0</v>
      </c>
      <c r="B21" s="5">
        <f>PP.5!B18</f>
        <v>0</v>
      </c>
      <c r="C21" s="56">
        <f>PP.5!D18</f>
        <v>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63">
        <f t="shared" si="0"/>
        <v>0</v>
      </c>
      <c r="AJ21" s="159">
        <f t="shared" si="1"/>
        <v>0</v>
      </c>
      <c r="AK21" s="160">
        <f t="shared" si="2"/>
        <v>0</v>
      </c>
    </row>
    <row r="22" spans="1:37" ht="17.25" customHeight="1" x14ac:dyDescent="0.25">
      <c r="A22" s="4">
        <f>PP.5!A19</f>
        <v>0</v>
      </c>
      <c r="B22" s="5">
        <f>PP.5!B19</f>
        <v>0</v>
      </c>
      <c r="C22" s="56">
        <f>PP.5!D19</f>
        <v>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63">
        <f t="shared" si="0"/>
        <v>0</v>
      </c>
      <c r="AJ22" s="159">
        <f t="shared" si="1"/>
        <v>0</v>
      </c>
      <c r="AK22" s="160">
        <f t="shared" si="2"/>
        <v>0</v>
      </c>
    </row>
    <row r="23" spans="1:37" ht="17.25" customHeight="1" x14ac:dyDescent="0.25">
      <c r="A23" s="4">
        <f>PP.5!A20</f>
        <v>0</v>
      </c>
      <c r="B23" s="5">
        <f>PP.5!B20</f>
        <v>0</v>
      </c>
      <c r="C23" s="56">
        <f>PP.5!D20</f>
        <v>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63">
        <f t="shared" si="0"/>
        <v>0</v>
      </c>
      <c r="AJ23" s="159">
        <f t="shared" si="1"/>
        <v>0</v>
      </c>
      <c r="AK23" s="160">
        <f t="shared" si="2"/>
        <v>0</v>
      </c>
    </row>
    <row r="24" spans="1:37" ht="17.25" customHeight="1" x14ac:dyDescent="0.25">
      <c r="A24" s="4">
        <f>PP.5!A21</f>
        <v>0</v>
      </c>
      <c r="B24" s="5">
        <f>PP.5!B21</f>
        <v>0</v>
      </c>
      <c r="C24" s="56">
        <f>PP.5!D21</f>
        <v>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63">
        <f t="shared" si="0"/>
        <v>0</v>
      </c>
      <c r="AJ24" s="159">
        <f t="shared" si="1"/>
        <v>0</v>
      </c>
      <c r="AK24" s="160">
        <f t="shared" si="2"/>
        <v>0</v>
      </c>
    </row>
    <row r="25" spans="1:37" ht="17.25" customHeight="1" x14ac:dyDescent="0.25">
      <c r="A25" s="4">
        <f>PP.5!A22</f>
        <v>0</v>
      </c>
      <c r="B25" s="5">
        <f>PP.5!B22</f>
        <v>0</v>
      </c>
      <c r="C25" s="56">
        <f>PP.5!D22</f>
        <v>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63">
        <f t="shared" si="0"/>
        <v>0</v>
      </c>
      <c r="AJ25" s="159">
        <f t="shared" si="1"/>
        <v>0</v>
      </c>
      <c r="AK25" s="160">
        <f t="shared" si="2"/>
        <v>0</v>
      </c>
    </row>
    <row r="26" spans="1:37" ht="17.25" customHeight="1" x14ac:dyDescent="0.25">
      <c r="A26" s="4">
        <f>PP.5!A23</f>
        <v>0</v>
      </c>
      <c r="B26" s="5">
        <f>PP.5!B23</f>
        <v>0</v>
      </c>
      <c r="C26" s="56">
        <f>PP.5!D23</f>
        <v>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63">
        <f t="shared" si="0"/>
        <v>0</v>
      </c>
      <c r="AJ26" s="159">
        <f t="shared" si="1"/>
        <v>0</v>
      </c>
      <c r="AK26" s="160">
        <f t="shared" si="2"/>
        <v>0</v>
      </c>
    </row>
    <row r="27" spans="1:37" ht="17.25" customHeight="1" x14ac:dyDescent="0.25">
      <c r="A27" s="4">
        <f>PP.5!A24</f>
        <v>0</v>
      </c>
      <c r="B27" s="5">
        <f>PP.5!B24</f>
        <v>0</v>
      </c>
      <c r="C27" s="56">
        <f>PP.5!D24</f>
        <v>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63">
        <f t="shared" si="0"/>
        <v>0</v>
      </c>
      <c r="AJ27" s="159">
        <f t="shared" si="1"/>
        <v>0</v>
      </c>
      <c r="AK27" s="160">
        <f t="shared" si="2"/>
        <v>0</v>
      </c>
    </row>
    <row r="28" spans="1:37" ht="17.25" customHeight="1" x14ac:dyDescent="0.25">
      <c r="A28" s="4">
        <f>PP.5!A25</f>
        <v>0</v>
      </c>
      <c r="B28" s="5">
        <f>PP.5!B25</f>
        <v>0</v>
      </c>
      <c r="C28" s="56">
        <f>PP.5!D25</f>
        <v>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63">
        <f t="shared" si="0"/>
        <v>0</v>
      </c>
      <c r="AJ28" s="159">
        <f t="shared" si="1"/>
        <v>0</v>
      </c>
      <c r="AK28" s="160">
        <f t="shared" si="2"/>
        <v>0</v>
      </c>
    </row>
    <row r="29" spans="1:37" ht="17.25" customHeight="1" x14ac:dyDescent="0.25">
      <c r="A29" s="4">
        <f>PP.5!A26</f>
        <v>0</v>
      </c>
      <c r="B29" s="5">
        <f>PP.5!B26</f>
        <v>0</v>
      </c>
      <c r="C29" s="56">
        <f>PP.5!D26</f>
        <v>0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63">
        <f t="shared" si="0"/>
        <v>0</v>
      </c>
      <c r="AJ29" s="159">
        <f t="shared" si="1"/>
        <v>0</v>
      </c>
      <c r="AK29" s="160">
        <f t="shared" si="2"/>
        <v>0</v>
      </c>
    </row>
    <row r="30" spans="1:37" ht="17.25" customHeight="1" x14ac:dyDescent="0.25">
      <c r="A30" s="4">
        <f>PP.5!A27</f>
        <v>0</v>
      </c>
      <c r="B30" s="5">
        <f>PP.5!B27</f>
        <v>0</v>
      </c>
      <c r="C30" s="56">
        <f>PP.5!D27</f>
        <v>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63">
        <f t="shared" si="0"/>
        <v>0</v>
      </c>
      <c r="AJ30" s="159">
        <f t="shared" si="1"/>
        <v>0</v>
      </c>
      <c r="AK30" s="160">
        <f t="shared" si="2"/>
        <v>0</v>
      </c>
    </row>
    <row r="31" spans="1:37" ht="17.25" customHeight="1" x14ac:dyDescent="0.25">
      <c r="A31" s="4">
        <f>PP.5!A28</f>
        <v>0</v>
      </c>
      <c r="B31" s="5">
        <f>PP.5!B28</f>
        <v>0</v>
      </c>
      <c r="C31" s="56">
        <f>PP.5!D28</f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63">
        <f t="shared" si="0"/>
        <v>0</v>
      </c>
      <c r="AJ31" s="159">
        <f t="shared" si="1"/>
        <v>0</v>
      </c>
      <c r="AK31" s="160">
        <f t="shared" si="2"/>
        <v>0</v>
      </c>
    </row>
    <row r="32" spans="1:37" ht="17.25" customHeight="1" x14ac:dyDescent="0.25">
      <c r="A32" s="4">
        <f>PP.5!A29</f>
        <v>0</v>
      </c>
      <c r="B32" s="5">
        <f>PP.5!B29</f>
        <v>0</v>
      </c>
      <c r="C32" s="56">
        <f>PP.5!D29</f>
        <v>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63">
        <f t="shared" si="0"/>
        <v>0</v>
      </c>
      <c r="AJ32" s="159">
        <f t="shared" si="1"/>
        <v>0</v>
      </c>
      <c r="AK32" s="160">
        <f t="shared" si="2"/>
        <v>0</v>
      </c>
    </row>
    <row r="33" spans="1:37" ht="17.25" customHeight="1" x14ac:dyDescent="0.25">
      <c r="A33" s="4">
        <f>PP.5!A30</f>
        <v>0</v>
      </c>
      <c r="B33" s="5">
        <f>PP.5!B30</f>
        <v>0</v>
      </c>
      <c r="C33" s="56">
        <f>PP.5!D30</f>
        <v>0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63">
        <f t="shared" si="0"/>
        <v>0</v>
      </c>
      <c r="AJ33" s="159">
        <f t="shared" si="1"/>
        <v>0</v>
      </c>
      <c r="AK33" s="160">
        <f t="shared" si="2"/>
        <v>0</v>
      </c>
    </row>
    <row r="34" spans="1:37" ht="17.25" customHeight="1" x14ac:dyDescent="0.25">
      <c r="A34" s="4">
        <f>PP.5!A31</f>
        <v>0</v>
      </c>
      <c r="B34" s="5">
        <f>PP.5!B31</f>
        <v>0</v>
      </c>
      <c r="C34" s="56">
        <f>PP.5!D31</f>
        <v>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63">
        <f t="shared" si="0"/>
        <v>0</v>
      </c>
      <c r="AJ34" s="159">
        <f t="shared" si="1"/>
        <v>0</v>
      </c>
      <c r="AK34" s="160">
        <f t="shared" si="2"/>
        <v>0</v>
      </c>
    </row>
    <row r="35" spans="1:37" ht="17.25" customHeight="1" x14ac:dyDescent="0.25">
      <c r="A35" s="4">
        <f>PP.5!A32</f>
        <v>0</v>
      </c>
      <c r="B35" s="5">
        <f>PP.5!B32</f>
        <v>0</v>
      </c>
      <c r="C35" s="56">
        <f>PP.5!D32</f>
        <v>0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63">
        <f t="shared" si="0"/>
        <v>0</v>
      </c>
      <c r="AJ35" s="159">
        <f t="shared" si="1"/>
        <v>0</v>
      </c>
      <c r="AK35" s="160">
        <f t="shared" si="2"/>
        <v>0</v>
      </c>
    </row>
    <row r="36" spans="1:37" ht="17.25" customHeight="1" x14ac:dyDescent="0.25">
      <c r="A36" s="4">
        <f>PP.5!A33</f>
        <v>0</v>
      </c>
      <c r="B36" s="5">
        <f>PP.5!B33</f>
        <v>0</v>
      </c>
      <c r="C36" s="56">
        <f>PP.5!D33</f>
        <v>0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63">
        <f t="shared" si="0"/>
        <v>0</v>
      </c>
      <c r="AJ36" s="159">
        <f t="shared" si="1"/>
        <v>0</v>
      </c>
      <c r="AK36" s="160">
        <f t="shared" si="2"/>
        <v>0</v>
      </c>
    </row>
    <row r="37" spans="1:37" ht="17.25" customHeight="1" x14ac:dyDescent="0.25">
      <c r="A37" s="4">
        <f>PP.5!A34</f>
        <v>0</v>
      </c>
      <c r="B37" s="5">
        <f>PP.5!B34</f>
        <v>0</v>
      </c>
      <c r="C37" s="56">
        <f>PP.5!D34</f>
        <v>0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63">
        <f t="shared" si="0"/>
        <v>0</v>
      </c>
      <c r="AJ37" s="159">
        <f t="shared" si="1"/>
        <v>0</v>
      </c>
      <c r="AK37" s="160">
        <f t="shared" si="2"/>
        <v>0</v>
      </c>
    </row>
    <row r="38" spans="1:37" ht="17.25" customHeight="1" x14ac:dyDescent="0.25">
      <c r="A38" s="4">
        <f>PP.5!A35</f>
        <v>0</v>
      </c>
      <c r="B38" s="5">
        <f>PP.5!B35</f>
        <v>0</v>
      </c>
      <c r="C38" s="56">
        <f>PP.5!D35</f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63">
        <f t="shared" si="0"/>
        <v>0</v>
      </c>
      <c r="AJ38" s="159">
        <f t="shared" si="1"/>
        <v>0</v>
      </c>
      <c r="AK38" s="160">
        <f t="shared" si="2"/>
        <v>0</v>
      </c>
    </row>
    <row r="39" spans="1:37" ht="17.25" customHeight="1" x14ac:dyDescent="0.25">
      <c r="A39" s="4">
        <f>PP.5!A36</f>
        <v>0</v>
      </c>
      <c r="B39" s="5">
        <f>PP.5!B36</f>
        <v>0</v>
      </c>
      <c r="C39" s="56">
        <f>PP.5!D36</f>
        <v>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63">
        <f t="shared" si="0"/>
        <v>0</v>
      </c>
      <c r="AJ39" s="159">
        <f t="shared" si="1"/>
        <v>0</v>
      </c>
      <c r="AK39" s="160">
        <f t="shared" si="2"/>
        <v>0</v>
      </c>
    </row>
    <row r="40" spans="1:37" ht="17.25" customHeight="1" x14ac:dyDescent="0.25">
      <c r="A40" s="4">
        <f>PP.5!A37</f>
        <v>0</v>
      </c>
      <c r="B40" s="5">
        <f>PP.5!B37</f>
        <v>0</v>
      </c>
      <c r="C40" s="56">
        <f>PP.5!D37</f>
        <v>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63">
        <f t="shared" si="0"/>
        <v>0</v>
      </c>
      <c r="AJ40" s="159">
        <f t="shared" si="1"/>
        <v>0</v>
      </c>
      <c r="AK40" s="160">
        <f t="shared" si="2"/>
        <v>0</v>
      </c>
    </row>
    <row r="41" spans="1:37" ht="17.25" customHeight="1" x14ac:dyDescent="0.25">
      <c r="A41" s="4">
        <f>PP.5!A38</f>
        <v>0</v>
      </c>
      <c r="B41" s="5">
        <f>PP.5!B38</f>
        <v>0</v>
      </c>
      <c r="C41" s="56">
        <f>PP.5!D38</f>
        <v>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63">
        <f t="shared" si="0"/>
        <v>0</v>
      </c>
      <c r="AJ41" s="159">
        <f t="shared" si="1"/>
        <v>0</v>
      </c>
      <c r="AK41" s="160">
        <f t="shared" si="2"/>
        <v>0</v>
      </c>
    </row>
    <row r="42" spans="1:37" ht="17.25" customHeight="1" x14ac:dyDescent="0.25">
      <c r="A42" s="4">
        <f>PP.5!A39</f>
        <v>0</v>
      </c>
      <c r="B42" s="5">
        <f>PP.5!B39</f>
        <v>0</v>
      </c>
      <c r="C42" s="56">
        <f>PP.5!D39</f>
        <v>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63">
        <f t="shared" si="0"/>
        <v>0</v>
      </c>
      <c r="AJ42" s="159">
        <f t="shared" si="1"/>
        <v>0</v>
      </c>
      <c r="AK42" s="160">
        <f t="shared" si="2"/>
        <v>0</v>
      </c>
    </row>
    <row r="43" spans="1:37" ht="17.25" customHeight="1" x14ac:dyDescent="0.25">
      <c r="A43" s="4">
        <f>PP.5!A40</f>
        <v>0</v>
      </c>
      <c r="B43" s="5">
        <f>PP.5!B40</f>
        <v>0</v>
      </c>
      <c r="C43" s="56">
        <f>PP.5!D40</f>
        <v>0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63">
        <f t="shared" si="0"/>
        <v>0</v>
      </c>
      <c r="AJ43" s="159">
        <f t="shared" si="1"/>
        <v>0</v>
      </c>
      <c r="AK43" s="160">
        <f t="shared" si="2"/>
        <v>0</v>
      </c>
    </row>
    <row r="44" spans="1:37" ht="17.25" customHeight="1" x14ac:dyDescent="0.25">
      <c r="A44" s="4">
        <f>PP.5!A41</f>
        <v>0</v>
      </c>
      <c r="B44" s="5">
        <f>PP.5!B41</f>
        <v>0</v>
      </c>
      <c r="C44" s="56">
        <f>PP.5!D41</f>
        <v>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63">
        <f t="shared" si="0"/>
        <v>0</v>
      </c>
      <c r="AJ44" s="159">
        <f t="shared" si="1"/>
        <v>0</v>
      </c>
      <c r="AK44" s="160">
        <f t="shared" si="2"/>
        <v>0</v>
      </c>
    </row>
    <row r="45" spans="1:37" ht="17.25" customHeight="1" x14ac:dyDescent="0.25">
      <c r="A45" s="4">
        <f>PP.5!A42</f>
        <v>0</v>
      </c>
      <c r="B45" s="5">
        <f>PP.5!B42</f>
        <v>0</v>
      </c>
      <c r="C45" s="56">
        <f>PP.5!D42</f>
        <v>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63">
        <f t="shared" si="0"/>
        <v>0</v>
      </c>
      <c r="AJ45" s="159">
        <f t="shared" si="1"/>
        <v>0</v>
      </c>
      <c r="AK45" s="160">
        <f t="shared" si="2"/>
        <v>0</v>
      </c>
    </row>
    <row r="46" spans="1:37" ht="17.25" customHeight="1" x14ac:dyDescent="0.25">
      <c r="A46" s="4">
        <f>PP.5!A43</f>
        <v>0</v>
      </c>
      <c r="B46" s="5">
        <f>PP.5!B43</f>
        <v>0</v>
      </c>
      <c r="C46" s="56">
        <f>PP.5!D43</f>
        <v>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63">
        <f t="shared" si="0"/>
        <v>0</v>
      </c>
      <c r="AJ46" s="159">
        <f t="shared" si="1"/>
        <v>0</v>
      </c>
      <c r="AK46" s="160">
        <f t="shared" si="2"/>
        <v>0</v>
      </c>
    </row>
    <row r="47" spans="1:37" ht="17.25" customHeight="1" x14ac:dyDescent="0.25">
      <c r="A47" s="4">
        <f>PP.5!A44</f>
        <v>0</v>
      </c>
      <c r="B47" s="5">
        <f>PP.5!B44</f>
        <v>0</v>
      </c>
      <c r="C47" s="56">
        <f>PP.5!D44</f>
        <v>0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63">
        <f t="shared" si="0"/>
        <v>0</v>
      </c>
      <c r="AJ47" s="159">
        <f t="shared" si="1"/>
        <v>0</v>
      </c>
      <c r="AK47" s="160">
        <f t="shared" si="2"/>
        <v>0</v>
      </c>
    </row>
    <row r="48" spans="1:37" ht="17.25" customHeight="1" x14ac:dyDescent="0.25">
      <c r="A48" s="4">
        <f>PP.5!A45</f>
        <v>0</v>
      </c>
      <c r="B48" s="5">
        <f>PP.5!B45</f>
        <v>0</v>
      </c>
      <c r="C48" s="56">
        <f>PP.5!D45</f>
        <v>0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63">
        <f t="shared" si="0"/>
        <v>0</v>
      </c>
      <c r="AJ48" s="159">
        <f t="shared" si="1"/>
        <v>0</v>
      </c>
      <c r="AK48" s="160">
        <f t="shared" si="2"/>
        <v>0</v>
      </c>
    </row>
    <row r="49" spans="1:37" ht="17.25" customHeight="1" x14ac:dyDescent="0.25">
      <c r="A49" s="4">
        <f>PP.5!A46</f>
        <v>0</v>
      </c>
      <c r="B49" s="5">
        <f>PP.5!B46</f>
        <v>0</v>
      </c>
      <c r="C49" s="56">
        <f>PP.5!D46</f>
        <v>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63">
        <f t="shared" si="0"/>
        <v>0</v>
      </c>
      <c r="AJ49" s="159">
        <f t="shared" si="1"/>
        <v>0</v>
      </c>
      <c r="AK49" s="160">
        <f t="shared" si="2"/>
        <v>0</v>
      </c>
    </row>
    <row r="50" spans="1:37" ht="17.25" customHeight="1" x14ac:dyDescent="0.25">
      <c r="A50" s="4">
        <f>PP.5!A47</f>
        <v>0</v>
      </c>
      <c r="B50" s="5">
        <f>PP.5!B47</f>
        <v>0</v>
      </c>
      <c r="C50" s="56">
        <f>PP.5!D47</f>
        <v>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63">
        <f t="shared" si="0"/>
        <v>0</v>
      </c>
      <c r="AJ50" s="159">
        <f t="shared" si="1"/>
        <v>0</v>
      </c>
      <c r="AK50" s="160">
        <f t="shared" si="2"/>
        <v>0</v>
      </c>
    </row>
    <row r="51" spans="1:37" ht="17.25" customHeight="1" x14ac:dyDescent="0.25">
      <c r="A51" s="4">
        <f>PP.5!A48</f>
        <v>0</v>
      </c>
      <c r="B51" s="5">
        <f>PP.5!B48</f>
        <v>0</v>
      </c>
      <c r="C51" s="56">
        <f>PP.5!D48</f>
        <v>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63">
        <f t="shared" si="0"/>
        <v>0</v>
      </c>
      <c r="AJ51" s="159">
        <f t="shared" si="1"/>
        <v>0</v>
      </c>
      <c r="AK51" s="160">
        <f t="shared" si="2"/>
        <v>0</v>
      </c>
    </row>
    <row r="52" spans="1:37" ht="17.25" customHeight="1" x14ac:dyDescent="0.25">
      <c r="A52" s="4">
        <f>PP.5!A49</f>
        <v>0</v>
      </c>
      <c r="B52" s="5">
        <f>PP.5!B49</f>
        <v>0</v>
      </c>
      <c r="C52" s="56">
        <f>PP.5!D49</f>
        <v>0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63">
        <f t="shared" si="0"/>
        <v>0</v>
      </c>
      <c r="AJ52" s="159">
        <f t="shared" si="1"/>
        <v>0</v>
      </c>
      <c r="AK52" s="160">
        <f t="shared" si="2"/>
        <v>0</v>
      </c>
    </row>
    <row r="53" spans="1:37" ht="17.25" customHeight="1" x14ac:dyDescent="0.25">
      <c r="A53" s="4">
        <f>PP.5!A50</f>
        <v>0</v>
      </c>
      <c r="B53" s="5">
        <f>PP.5!B50</f>
        <v>0</v>
      </c>
      <c r="C53" s="56">
        <f>PP.5!D50</f>
        <v>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63">
        <f t="shared" si="0"/>
        <v>0</v>
      </c>
      <c r="AJ53" s="159">
        <f t="shared" si="1"/>
        <v>0</v>
      </c>
      <c r="AK53" s="160">
        <f t="shared" si="2"/>
        <v>0</v>
      </c>
    </row>
    <row r="54" spans="1:37" ht="17.25" customHeight="1" x14ac:dyDescent="0.25">
      <c r="A54" s="4">
        <f>PP.5!A51</f>
        <v>0</v>
      </c>
      <c r="B54" s="5">
        <f>PP.5!B51</f>
        <v>0</v>
      </c>
      <c r="C54" s="56">
        <f>PP.5!D51</f>
        <v>0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63">
        <f t="shared" si="0"/>
        <v>0</v>
      </c>
      <c r="AJ54" s="159">
        <f t="shared" si="1"/>
        <v>0</v>
      </c>
      <c r="AK54" s="160">
        <f t="shared" si="2"/>
        <v>0</v>
      </c>
    </row>
    <row r="55" spans="1:37" ht="17.25" customHeight="1" x14ac:dyDescent="0.25">
      <c r="A55" s="4">
        <f>PP.5!A52</f>
        <v>0</v>
      </c>
      <c r="B55" s="5">
        <f>PP.5!B52</f>
        <v>0</v>
      </c>
      <c r="C55" s="56">
        <f>PP.5!D52</f>
        <v>0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63">
        <f t="shared" si="0"/>
        <v>0</v>
      </c>
      <c r="AJ55" s="159">
        <f t="shared" si="1"/>
        <v>0</v>
      </c>
      <c r="AK55" s="160">
        <f t="shared" si="2"/>
        <v>0</v>
      </c>
    </row>
    <row r="56" spans="1:37" ht="21" x14ac:dyDescent="0.25">
      <c r="A56" s="439"/>
      <c r="B56" s="440"/>
      <c r="C56" s="57" t="s">
        <v>93</v>
      </c>
      <c r="D56" s="58">
        <f>COUNTIF(D10:D55,"Ab")</f>
        <v>0</v>
      </c>
      <c r="E56" s="58">
        <f t="shared" ref="E56:AH56" si="3">COUNTIF(E10:E55,"Ab")</f>
        <v>0</v>
      </c>
      <c r="F56" s="58">
        <f t="shared" si="3"/>
        <v>0</v>
      </c>
      <c r="G56" s="58">
        <f t="shared" si="3"/>
        <v>0</v>
      </c>
      <c r="H56" s="58">
        <f t="shared" si="3"/>
        <v>0</v>
      </c>
      <c r="I56" s="58">
        <f t="shared" si="3"/>
        <v>0</v>
      </c>
      <c r="J56" s="58">
        <f t="shared" si="3"/>
        <v>0</v>
      </c>
      <c r="K56" s="58">
        <f t="shared" si="3"/>
        <v>0</v>
      </c>
      <c r="L56" s="58">
        <f t="shared" si="3"/>
        <v>0</v>
      </c>
      <c r="M56" s="58">
        <f t="shared" si="3"/>
        <v>0</v>
      </c>
      <c r="N56" s="58">
        <f t="shared" si="3"/>
        <v>0</v>
      </c>
      <c r="O56" s="58">
        <f t="shared" si="3"/>
        <v>0</v>
      </c>
      <c r="P56" s="58">
        <f t="shared" si="3"/>
        <v>0</v>
      </c>
      <c r="Q56" s="58">
        <f t="shared" si="3"/>
        <v>0</v>
      </c>
      <c r="R56" s="58">
        <f t="shared" si="3"/>
        <v>0</v>
      </c>
      <c r="S56" s="58">
        <f t="shared" si="3"/>
        <v>0</v>
      </c>
      <c r="T56" s="58">
        <f t="shared" si="3"/>
        <v>0</v>
      </c>
      <c r="U56" s="58">
        <f t="shared" si="3"/>
        <v>0</v>
      </c>
      <c r="V56" s="58">
        <f t="shared" si="3"/>
        <v>0</v>
      </c>
      <c r="W56" s="58">
        <f t="shared" si="3"/>
        <v>0</v>
      </c>
      <c r="X56" s="58">
        <f t="shared" si="3"/>
        <v>0</v>
      </c>
      <c r="Y56" s="58">
        <f t="shared" si="3"/>
        <v>0</v>
      </c>
      <c r="Z56" s="58">
        <f t="shared" si="3"/>
        <v>0</v>
      </c>
      <c r="AA56" s="58">
        <f t="shared" si="3"/>
        <v>0</v>
      </c>
      <c r="AB56" s="58">
        <f t="shared" si="3"/>
        <v>0</v>
      </c>
      <c r="AC56" s="58">
        <f t="shared" si="3"/>
        <v>0</v>
      </c>
      <c r="AD56" s="58">
        <f t="shared" si="3"/>
        <v>0</v>
      </c>
      <c r="AE56" s="58">
        <f t="shared" si="3"/>
        <v>0</v>
      </c>
      <c r="AF56" s="58">
        <f t="shared" si="3"/>
        <v>0</v>
      </c>
      <c r="AG56" s="58">
        <f t="shared" si="3"/>
        <v>0</v>
      </c>
      <c r="AH56" s="58">
        <f t="shared" si="3"/>
        <v>0</v>
      </c>
      <c r="AI56" s="442"/>
      <c r="AJ56" s="443"/>
      <c r="AK56" s="443"/>
    </row>
    <row r="57" spans="1:37" ht="21" x14ac:dyDescent="0.25">
      <c r="A57" s="267"/>
      <c r="B57" s="441"/>
      <c r="C57" s="61" t="s">
        <v>94</v>
      </c>
      <c r="D57" s="62">
        <f>COUNTIF(D10:D55,"Le")</f>
        <v>0</v>
      </c>
      <c r="E57" s="62">
        <f t="shared" ref="E57:AH57" si="4">COUNTIF(E10:E55,"Le")</f>
        <v>0</v>
      </c>
      <c r="F57" s="62">
        <f t="shared" si="4"/>
        <v>0</v>
      </c>
      <c r="G57" s="62">
        <f t="shared" si="4"/>
        <v>0</v>
      </c>
      <c r="H57" s="62">
        <f t="shared" si="4"/>
        <v>0</v>
      </c>
      <c r="I57" s="62">
        <f t="shared" si="4"/>
        <v>0</v>
      </c>
      <c r="J57" s="62">
        <f t="shared" si="4"/>
        <v>0</v>
      </c>
      <c r="K57" s="62">
        <f t="shared" si="4"/>
        <v>0</v>
      </c>
      <c r="L57" s="62">
        <f t="shared" si="4"/>
        <v>0</v>
      </c>
      <c r="M57" s="62">
        <f t="shared" si="4"/>
        <v>0</v>
      </c>
      <c r="N57" s="62">
        <f t="shared" si="4"/>
        <v>0</v>
      </c>
      <c r="O57" s="62">
        <f t="shared" si="4"/>
        <v>0</v>
      </c>
      <c r="P57" s="62">
        <f t="shared" si="4"/>
        <v>0</v>
      </c>
      <c r="Q57" s="62">
        <f t="shared" si="4"/>
        <v>0</v>
      </c>
      <c r="R57" s="62">
        <f t="shared" si="4"/>
        <v>0</v>
      </c>
      <c r="S57" s="62">
        <f t="shared" si="4"/>
        <v>0</v>
      </c>
      <c r="T57" s="62">
        <f t="shared" si="4"/>
        <v>0</v>
      </c>
      <c r="U57" s="62">
        <f t="shared" si="4"/>
        <v>0</v>
      </c>
      <c r="V57" s="62">
        <f t="shared" si="4"/>
        <v>0</v>
      </c>
      <c r="W57" s="62">
        <f t="shared" si="4"/>
        <v>0</v>
      </c>
      <c r="X57" s="62">
        <f t="shared" si="4"/>
        <v>0</v>
      </c>
      <c r="Y57" s="62">
        <f t="shared" si="4"/>
        <v>0</v>
      </c>
      <c r="Z57" s="62">
        <f t="shared" si="4"/>
        <v>0</v>
      </c>
      <c r="AA57" s="62">
        <f t="shared" si="4"/>
        <v>0</v>
      </c>
      <c r="AB57" s="62">
        <f t="shared" si="4"/>
        <v>0</v>
      </c>
      <c r="AC57" s="62">
        <f t="shared" si="4"/>
        <v>0</v>
      </c>
      <c r="AD57" s="62">
        <f t="shared" si="4"/>
        <v>0</v>
      </c>
      <c r="AE57" s="62">
        <f t="shared" si="4"/>
        <v>0</v>
      </c>
      <c r="AF57" s="62">
        <f t="shared" si="4"/>
        <v>0</v>
      </c>
      <c r="AG57" s="62">
        <f t="shared" si="4"/>
        <v>0</v>
      </c>
      <c r="AH57" s="62">
        <f t="shared" si="4"/>
        <v>0</v>
      </c>
      <c r="AI57" s="444"/>
      <c r="AJ57" s="430"/>
      <c r="AK57" s="430"/>
    </row>
    <row r="58" spans="1:37" ht="21" x14ac:dyDescent="0.25">
      <c r="A58" s="267"/>
      <c r="B58" s="441"/>
      <c r="C58" s="59" t="s">
        <v>96</v>
      </c>
      <c r="D58" s="60">
        <f>COUNTIF(D10:D55,"Pre")</f>
        <v>0</v>
      </c>
      <c r="E58" s="60">
        <f t="shared" ref="E58:AH58" si="5">COUNTIF(E10:E55,"Pre")</f>
        <v>0</v>
      </c>
      <c r="F58" s="60">
        <f t="shared" si="5"/>
        <v>0</v>
      </c>
      <c r="G58" s="60">
        <f t="shared" si="5"/>
        <v>0</v>
      </c>
      <c r="H58" s="60">
        <f t="shared" si="5"/>
        <v>0</v>
      </c>
      <c r="I58" s="60">
        <f t="shared" si="5"/>
        <v>0</v>
      </c>
      <c r="J58" s="60">
        <f t="shared" si="5"/>
        <v>0</v>
      </c>
      <c r="K58" s="60">
        <f t="shared" si="5"/>
        <v>0</v>
      </c>
      <c r="L58" s="60">
        <f t="shared" si="5"/>
        <v>0</v>
      </c>
      <c r="M58" s="60">
        <f t="shared" si="5"/>
        <v>0</v>
      </c>
      <c r="N58" s="60">
        <f t="shared" si="5"/>
        <v>0</v>
      </c>
      <c r="O58" s="60">
        <f t="shared" si="5"/>
        <v>0</v>
      </c>
      <c r="P58" s="60">
        <f t="shared" si="5"/>
        <v>0</v>
      </c>
      <c r="Q58" s="60">
        <f t="shared" si="5"/>
        <v>0</v>
      </c>
      <c r="R58" s="60">
        <f t="shared" si="5"/>
        <v>0</v>
      </c>
      <c r="S58" s="60">
        <f t="shared" si="5"/>
        <v>0</v>
      </c>
      <c r="T58" s="60">
        <f t="shared" si="5"/>
        <v>0</v>
      </c>
      <c r="U58" s="60">
        <f t="shared" si="5"/>
        <v>0</v>
      </c>
      <c r="V58" s="60">
        <f t="shared" si="5"/>
        <v>0</v>
      </c>
      <c r="W58" s="60">
        <f t="shared" si="5"/>
        <v>0</v>
      </c>
      <c r="X58" s="60">
        <f t="shared" si="5"/>
        <v>0</v>
      </c>
      <c r="Y58" s="60">
        <f t="shared" si="5"/>
        <v>0</v>
      </c>
      <c r="Z58" s="60">
        <f t="shared" si="5"/>
        <v>0</v>
      </c>
      <c r="AA58" s="60">
        <f t="shared" si="5"/>
        <v>0</v>
      </c>
      <c r="AB58" s="60">
        <f t="shared" si="5"/>
        <v>0</v>
      </c>
      <c r="AC58" s="60">
        <f t="shared" si="5"/>
        <v>0</v>
      </c>
      <c r="AD58" s="60">
        <f t="shared" si="5"/>
        <v>0</v>
      </c>
      <c r="AE58" s="60">
        <f t="shared" si="5"/>
        <v>0</v>
      </c>
      <c r="AF58" s="60">
        <f t="shared" si="5"/>
        <v>0</v>
      </c>
      <c r="AG58" s="60">
        <f t="shared" si="5"/>
        <v>0</v>
      </c>
      <c r="AH58" s="60">
        <f t="shared" si="5"/>
        <v>0</v>
      </c>
      <c r="AI58" s="444"/>
      <c r="AJ58" s="430"/>
      <c r="AK58" s="430"/>
    </row>
    <row r="59" spans="1:37" ht="21" x14ac:dyDescent="0.25">
      <c r="A59" s="55"/>
      <c r="B59" s="37"/>
      <c r="C59" s="38"/>
      <c r="D59" s="172" t="s">
        <v>97</v>
      </c>
      <c r="E59" s="172" t="s">
        <v>98</v>
      </c>
      <c r="F59" s="172" t="s">
        <v>99</v>
      </c>
      <c r="G59" s="172" t="s">
        <v>100</v>
      </c>
      <c r="H59" s="172" t="s">
        <v>101</v>
      </c>
      <c r="I59" s="36"/>
      <c r="J59" s="36"/>
      <c r="K59" s="36"/>
    </row>
    <row r="60" spans="1:37" ht="22.5" customHeight="1" x14ac:dyDescent="0.25">
      <c r="A60" s="8"/>
      <c r="B60" s="8"/>
      <c r="C60" s="8"/>
      <c r="D60" s="35">
        <f>COUNTIF(D9:AH9,"MON.")</f>
        <v>0</v>
      </c>
      <c r="E60" s="35">
        <f>COUNTIF(D9:AH9,"TUE.")</f>
        <v>0</v>
      </c>
      <c r="F60" s="35">
        <f>COUNTIF(D9:AH9,"WED.")</f>
        <v>0</v>
      </c>
      <c r="G60" s="35">
        <f>COUNTIF(D9:AH9,"THU.")</f>
        <v>0</v>
      </c>
      <c r="H60" s="35">
        <f>COUNTIF(D9:AH9,"FRI.")</f>
        <v>0</v>
      </c>
      <c r="I60" s="169">
        <f>SUM(D60:H60)</f>
        <v>0</v>
      </c>
      <c r="U60" s="427" t="s">
        <v>93</v>
      </c>
      <c r="V60" s="427"/>
      <c r="W60" s="427"/>
      <c r="X60" s="35" t="s">
        <v>127</v>
      </c>
      <c r="Y60" s="35" t="s">
        <v>124</v>
      </c>
      <c r="AE60" s="445"/>
      <c r="AF60" s="445"/>
      <c r="AG60" s="445"/>
      <c r="AH60" s="445"/>
      <c r="AI60" s="445"/>
      <c r="AJ60" s="445"/>
      <c r="AK60" s="445"/>
    </row>
    <row r="61" spans="1:37" ht="22.5" customHeight="1" x14ac:dyDescent="0.25">
      <c r="A61" s="8"/>
      <c r="B61" s="8"/>
      <c r="C61" s="8"/>
      <c r="U61" s="427" t="s">
        <v>94</v>
      </c>
      <c r="V61" s="427"/>
      <c r="W61" s="427"/>
      <c r="X61" s="35" t="s">
        <v>127</v>
      </c>
      <c r="Y61" s="35" t="s">
        <v>125</v>
      </c>
      <c r="AE61" s="430"/>
      <c r="AF61" s="430"/>
      <c r="AG61" s="430"/>
      <c r="AH61" s="430"/>
      <c r="AI61" s="430"/>
      <c r="AJ61" s="430"/>
      <c r="AK61" s="430"/>
    </row>
    <row r="62" spans="1:37" ht="22.5" customHeight="1" x14ac:dyDescent="0.25">
      <c r="A62" s="8"/>
      <c r="B62" s="8"/>
      <c r="C62" s="8"/>
      <c r="U62" s="427" t="s">
        <v>95</v>
      </c>
      <c r="V62" s="427"/>
      <c r="W62" s="427"/>
      <c r="X62" s="35" t="s">
        <v>127</v>
      </c>
      <c r="Y62" s="35" t="s">
        <v>126</v>
      </c>
      <c r="AE62" s="430"/>
      <c r="AF62" s="430"/>
      <c r="AG62" s="430"/>
      <c r="AH62" s="430"/>
      <c r="AI62" s="430"/>
      <c r="AJ62" s="430"/>
      <c r="AK62" s="430"/>
    </row>
    <row r="63" spans="1:37" ht="23.4" x14ac:dyDescent="0.25">
      <c r="A63" s="8"/>
      <c r="B63" s="8"/>
      <c r="C63" s="8"/>
    </row>
    <row r="64" spans="1:37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KLDCp9KxIY6dh1ig6T1LmSdLIbKpt3O/GScYopyTF+n9TM5uihVYwbCpCFYLLfgBfCQPkk4/yyVmihqy3Bg+kA==" saltValue="4Bl3+TpDvoQSbmKUzyYOZA==" spinCount="100000" sheet="1" objects="1" scenarios="1"/>
  <dataConsolidate/>
  <mergeCells count="26"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  <mergeCell ref="U60:W60"/>
    <mergeCell ref="U61:W61"/>
    <mergeCell ref="U62:W62"/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</mergeCells>
  <conditionalFormatting sqref="D10:X44">
    <cfRule type="containsText" dxfId="44" priority="16" operator="containsText" text="Le">
      <formula>NOT(ISERROR(SEARCH("Le",D10)))</formula>
    </cfRule>
    <cfRule type="containsText" dxfId="43" priority="17" operator="containsText" text="Ab">
      <formula>NOT(ISERROR(SEARCH("Ab",D10)))</formula>
    </cfRule>
    <cfRule type="containsText" dxfId="42" priority="18" operator="containsText" text="Pre">
      <formula>NOT(ISERROR(SEARCH("Pre",D10)))</formula>
    </cfRule>
  </conditionalFormatting>
  <conditionalFormatting sqref="D45:AH55">
    <cfRule type="containsText" dxfId="41" priority="19" operator="containsText" text="Le">
      <formula>NOT(ISERROR(SEARCH("Le",D45)))</formula>
    </cfRule>
    <cfRule type="containsText" dxfId="40" priority="20" operator="containsText" text="Ab">
      <formula>NOT(ISERROR(SEARCH("Ab",D45)))</formula>
    </cfRule>
    <cfRule type="containsText" dxfId="39" priority="21" operator="containsText" text="Pre">
      <formula>NOT(ISERROR(SEARCH("Pre",D45)))</formula>
    </cfRule>
  </conditionalFormatting>
  <conditionalFormatting sqref="K10:K29">
    <cfRule type="containsText" dxfId="38" priority="10" operator="containsText" text="ลา">
      <formula>NOT(ISERROR(SEARCH("ลา",K10)))</formula>
    </cfRule>
    <cfRule type="containsText" dxfId="37" priority="11" operator="containsText" text="ขาด">
      <formula>NOT(ISERROR(SEARCH("ขาด",K10)))</formula>
    </cfRule>
    <cfRule type="containsText" dxfId="36" priority="12" operator="containsText" text="มา">
      <formula>NOT(ISERROR(SEARCH("มา",K10)))</formula>
    </cfRule>
  </conditionalFormatting>
  <conditionalFormatting sqref="K30">
    <cfRule type="containsText" dxfId="35" priority="13" operator="containsText" text="Le">
      <formula>NOT(ISERROR(SEARCH("Le",K30)))</formula>
    </cfRule>
    <cfRule type="containsText" dxfId="34" priority="14" operator="containsText" text="Ab">
      <formula>NOT(ISERROR(SEARCH("Ab",K30)))</formula>
    </cfRule>
    <cfRule type="containsText" dxfId="33" priority="15" operator="containsText" text="Pre">
      <formula>NOT(ISERROR(SEARCH("Pre",K30)))</formula>
    </cfRule>
  </conditionalFormatting>
  <conditionalFormatting sqref="Y10:Y29">
    <cfRule type="containsText" dxfId="32" priority="1" operator="containsText" text="ลา">
      <formula>NOT(ISERROR(SEARCH("ลา",Y10)))</formula>
    </cfRule>
    <cfRule type="containsText" dxfId="31" priority="2" operator="containsText" text="ขาด">
      <formula>NOT(ISERROR(SEARCH("ขาด",Y10)))</formula>
    </cfRule>
    <cfRule type="containsText" dxfId="30" priority="3" operator="containsText" text="มา">
      <formula>NOT(ISERROR(SEARCH("มา",Y10)))</formula>
    </cfRule>
  </conditionalFormatting>
  <conditionalFormatting sqref="Y30">
    <cfRule type="containsText" dxfId="29" priority="4" operator="containsText" text="Le">
      <formula>NOT(ISERROR(SEARCH("Le",Y30)))</formula>
    </cfRule>
    <cfRule type="containsText" dxfId="28" priority="5" operator="containsText" text="Ab">
      <formula>NOT(ISERROR(SEARCH("Ab",Y30)))</formula>
    </cfRule>
    <cfRule type="containsText" dxfId="27" priority="6" operator="containsText" text="Pre">
      <formula>NOT(ISERROR(SEARCH("Pre",Y30)))</formula>
    </cfRule>
  </conditionalFormatting>
  <conditionalFormatting sqref="Y10:AH44">
    <cfRule type="containsText" dxfId="26" priority="7" operator="containsText" text="Le">
      <formula>NOT(ISERROR(SEARCH("Le",Y10)))</formula>
    </cfRule>
    <cfRule type="containsText" dxfId="25" priority="8" operator="containsText" text="Ab">
      <formula>NOT(ISERROR(SEARCH("Ab",Y10)))</formula>
    </cfRule>
    <cfRule type="containsText" dxfId="24" priority="9" operator="containsText" text="Pre">
      <formula>NOT(ISERROR(SEARCH("Pre",Y10)))</formula>
    </cfRule>
  </conditionalFormatting>
  <dataValidations count="2">
    <dataValidation type="list" allowBlank="1" showInputMessage="1" showErrorMessage="1" sqref="D9:AH9" xr:uid="{00000000-0002-0000-0C00-000000000000}">
      <formula1>"MON.,TUE.,WED.,THU.,FRI."</formula1>
    </dataValidation>
    <dataValidation type="list" allowBlank="1" showInputMessage="1" showErrorMessage="1" sqref="D10:AH55" xr:uid="{00000000-0002-0000-0C00-000001000000}">
      <formula1>"Ab,Le,Pre"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72"/>
  <sheetViews>
    <sheetView showZeros="0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59765625" style="40" customWidth="1"/>
    <col min="2" max="2" width="10" style="40" customWidth="1"/>
    <col min="3" max="3" width="25.59765625" style="40" customWidth="1"/>
    <col min="4" max="34" width="4" style="35" customWidth="1"/>
    <col min="35" max="35" width="4.59765625" style="35" customWidth="1"/>
    <col min="36" max="36" width="4.59765625" style="41" customWidth="1"/>
    <col min="37" max="37" width="5.69921875" style="41" customWidth="1"/>
    <col min="38" max="16384" width="9" style="40"/>
  </cols>
  <sheetData>
    <row r="1" spans="1:37" ht="25.8" x14ac:dyDescent="0.25">
      <c r="A1" s="428" t="s">
        <v>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</row>
    <row r="2" spans="1:37" ht="21" x14ac:dyDescent="0.25">
      <c r="A2" s="429" t="s">
        <v>17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</row>
    <row r="3" spans="1:37" ht="21" x14ac:dyDescent="0.25">
      <c r="A3" s="429" t="str">
        <f>"Attendance recording form "&amp;" "&amp;'General information'!B7&amp;" Department  Subject Code: "&amp;'General information'!B8&amp;" Subject: "&amp;'General information'!B9&amp;"   "&amp;'General information'!B5</f>
        <v>Attendance recording form   Department  Subject Code:  Subject:    Academic Year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</row>
    <row r="4" spans="1:37" ht="21" x14ac:dyDescent="0.25">
      <c r="A4" s="437" t="str">
        <f>"Primary "&amp;'General information'!B6&amp;"  "</f>
        <v xml:space="preserve">Primary   </v>
      </c>
      <c r="B4" s="437"/>
      <c r="C4" s="437"/>
      <c r="D4" s="437"/>
      <c r="E4" s="437"/>
      <c r="F4" s="437"/>
      <c r="G4" s="438" t="str">
        <f>"  Teacher "&amp;'General information'!B10</f>
        <v xml:space="preserve">  Teacher </v>
      </c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7"/>
      <c r="U4" s="437"/>
      <c r="V4" s="437"/>
      <c r="W4" s="437"/>
      <c r="X4" s="437"/>
      <c r="Y4" s="437"/>
      <c r="Z4" s="437"/>
      <c r="AA4" s="437"/>
      <c r="AB4" s="437"/>
      <c r="AC4" s="435"/>
      <c r="AD4" s="436"/>
      <c r="AE4" s="436"/>
      <c r="AF4" s="436"/>
      <c r="AG4" s="436"/>
      <c r="AH4" s="436"/>
      <c r="AI4" s="436"/>
      <c r="AJ4" s="436"/>
      <c r="AK4" s="436"/>
    </row>
    <row r="5" spans="1:37" ht="14.25" customHeight="1" x14ac:dyDescent="0.25">
      <c r="A5" s="446" t="s">
        <v>36</v>
      </c>
      <c r="B5" s="449" t="s">
        <v>73</v>
      </c>
      <c r="C5" s="446" t="s">
        <v>38</v>
      </c>
      <c r="D5" s="454" t="s">
        <v>105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4" t="str">
        <f>D5</f>
        <v>January</v>
      </c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60"/>
    </row>
    <row r="6" spans="1:37" ht="14.25" customHeight="1" x14ac:dyDescent="0.25">
      <c r="A6" s="447"/>
      <c r="B6" s="450"/>
      <c r="C6" s="447"/>
      <c r="D6" s="456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6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61"/>
    </row>
    <row r="7" spans="1:37" ht="18.75" customHeight="1" x14ac:dyDescent="0.25">
      <c r="A7" s="447"/>
      <c r="B7" s="450"/>
      <c r="C7" s="447"/>
      <c r="D7" s="458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8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62"/>
    </row>
    <row r="8" spans="1:37" ht="18.75" customHeight="1" x14ac:dyDescent="0.25">
      <c r="A8" s="447"/>
      <c r="B8" s="450"/>
      <c r="C8" s="447"/>
      <c r="D8" s="34">
        <v>1</v>
      </c>
      <c r="E8" s="34">
        <v>2</v>
      </c>
      <c r="F8" s="34">
        <v>3</v>
      </c>
      <c r="G8" s="34">
        <v>4</v>
      </c>
      <c r="H8" s="34">
        <v>5</v>
      </c>
      <c r="I8" s="34">
        <v>6</v>
      </c>
      <c r="J8" s="34">
        <v>7</v>
      </c>
      <c r="K8" s="34">
        <v>8</v>
      </c>
      <c r="L8" s="39">
        <v>9</v>
      </c>
      <c r="M8" s="34">
        <v>10</v>
      </c>
      <c r="N8" s="34">
        <v>11</v>
      </c>
      <c r="O8" s="34">
        <v>12</v>
      </c>
      <c r="P8" s="34">
        <v>13</v>
      </c>
      <c r="Q8" s="34">
        <v>14</v>
      </c>
      <c r="R8" s="34">
        <v>15</v>
      </c>
      <c r="S8" s="34">
        <v>16</v>
      </c>
      <c r="T8" s="34">
        <v>17</v>
      </c>
      <c r="U8" s="39">
        <v>18</v>
      </c>
      <c r="V8" s="34">
        <v>19</v>
      </c>
      <c r="W8" s="34">
        <v>20</v>
      </c>
      <c r="X8" s="34">
        <v>21</v>
      </c>
      <c r="Y8" s="34">
        <v>22</v>
      </c>
      <c r="Z8" s="34">
        <v>23</v>
      </c>
      <c r="AA8" s="34">
        <v>24</v>
      </c>
      <c r="AB8" s="34">
        <v>25</v>
      </c>
      <c r="AC8" s="34">
        <v>26</v>
      </c>
      <c r="AD8" s="39">
        <v>27</v>
      </c>
      <c r="AE8" s="34">
        <v>28</v>
      </c>
      <c r="AF8" s="34">
        <v>29</v>
      </c>
      <c r="AG8" s="34">
        <v>30</v>
      </c>
      <c r="AH8" s="34">
        <v>31</v>
      </c>
      <c r="AI8" s="452" t="s">
        <v>93</v>
      </c>
      <c r="AJ8" s="431" t="s">
        <v>94</v>
      </c>
      <c r="AK8" s="433" t="s">
        <v>95</v>
      </c>
    </row>
    <row r="9" spans="1:37" ht="18.75" customHeight="1" x14ac:dyDescent="0.25">
      <c r="A9" s="448"/>
      <c r="B9" s="451"/>
      <c r="C9" s="448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6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453"/>
      <c r="AJ9" s="432"/>
      <c r="AK9" s="434"/>
    </row>
    <row r="10" spans="1:37" ht="17.25" customHeight="1" x14ac:dyDescent="0.25">
      <c r="A10" s="4">
        <f>PP.5!A7</f>
        <v>0</v>
      </c>
      <c r="B10" s="5">
        <f>PP.5!B7</f>
        <v>0</v>
      </c>
      <c r="C10" s="56">
        <f>PP.5!D7</f>
        <v>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63">
        <f>COUNTIF(D10:AH10,"Ab")</f>
        <v>0</v>
      </c>
      <c r="AJ10" s="159">
        <f>COUNTIF(D10:AH10,"Le")</f>
        <v>0</v>
      </c>
      <c r="AK10" s="160">
        <f>COUNTIF(D10:AH10,"Pre")</f>
        <v>0</v>
      </c>
    </row>
    <row r="11" spans="1:37" ht="17.25" customHeight="1" x14ac:dyDescent="0.25">
      <c r="A11" s="4">
        <f>PP.5!A8</f>
        <v>0</v>
      </c>
      <c r="B11" s="5">
        <f>PP.5!B8</f>
        <v>0</v>
      </c>
      <c r="C11" s="56">
        <f>PP.5!D8</f>
        <v>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63">
        <f t="shared" ref="AI11:AI55" si="0">COUNTIF(D11:AH11,"Ab")</f>
        <v>0</v>
      </c>
      <c r="AJ11" s="159">
        <f t="shared" ref="AJ11:AJ55" si="1">COUNTIF(D11:AH11,"Le")</f>
        <v>0</v>
      </c>
      <c r="AK11" s="160">
        <f t="shared" ref="AK11:AK55" si="2">COUNTIF(D11:AH11,"Pre")</f>
        <v>0</v>
      </c>
    </row>
    <row r="12" spans="1:37" ht="17.25" customHeight="1" x14ac:dyDescent="0.25">
      <c r="A12" s="4">
        <f>PP.5!A9</f>
        <v>0</v>
      </c>
      <c r="B12" s="5">
        <f>PP.5!B9</f>
        <v>0</v>
      </c>
      <c r="C12" s="56">
        <f>PP.5!D9</f>
        <v>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63">
        <f t="shared" si="0"/>
        <v>0</v>
      </c>
      <c r="AJ12" s="159">
        <f t="shared" si="1"/>
        <v>0</v>
      </c>
      <c r="AK12" s="160">
        <f t="shared" si="2"/>
        <v>0</v>
      </c>
    </row>
    <row r="13" spans="1:37" ht="17.25" customHeight="1" x14ac:dyDescent="0.25">
      <c r="A13" s="4">
        <f>PP.5!A10</f>
        <v>0</v>
      </c>
      <c r="B13" s="5">
        <f>PP.5!B10</f>
        <v>0</v>
      </c>
      <c r="C13" s="56">
        <f>PP.5!D10</f>
        <v>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63">
        <f t="shared" si="0"/>
        <v>0</v>
      </c>
      <c r="AJ13" s="159">
        <f t="shared" si="1"/>
        <v>0</v>
      </c>
      <c r="AK13" s="160">
        <f t="shared" si="2"/>
        <v>0</v>
      </c>
    </row>
    <row r="14" spans="1:37" ht="17.25" customHeight="1" x14ac:dyDescent="0.25">
      <c r="A14" s="4">
        <f>PP.5!A11</f>
        <v>0</v>
      </c>
      <c r="B14" s="5">
        <f>PP.5!B11</f>
        <v>0</v>
      </c>
      <c r="C14" s="56">
        <f>PP.5!D11</f>
        <v>0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63">
        <f t="shared" si="0"/>
        <v>0</v>
      </c>
      <c r="AJ14" s="159">
        <f t="shared" si="1"/>
        <v>0</v>
      </c>
      <c r="AK14" s="160">
        <f t="shared" si="2"/>
        <v>0</v>
      </c>
    </row>
    <row r="15" spans="1:37" ht="17.25" customHeight="1" x14ac:dyDescent="0.25">
      <c r="A15" s="4">
        <f>PP.5!A12</f>
        <v>0</v>
      </c>
      <c r="B15" s="5">
        <f>PP.5!B12</f>
        <v>0</v>
      </c>
      <c r="C15" s="56">
        <f>PP.5!D12</f>
        <v>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63">
        <f t="shared" si="0"/>
        <v>0</v>
      </c>
      <c r="AJ15" s="159">
        <f t="shared" si="1"/>
        <v>0</v>
      </c>
      <c r="AK15" s="160">
        <f t="shared" si="2"/>
        <v>0</v>
      </c>
    </row>
    <row r="16" spans="1:37" ht="17.25" customHeight="1" x14ac:dyDescent="0.25">
      <c r="A16" s="4">
        <f>PP.5!A13</f>
        <v>0</v>
      </c>
      <c r="B16" s="5">
        <f>PP.5!B13</f>
        <v>0</v>
      </c>
      <c r="C16" s="56">
        <f>PP.5!D13</f>
        <v>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63">
        <f t="shared" si="0"/>
        <v>0</v>
      </c>
      <c r="AJ16" s="159">
        <f t="shared" si="1"/>
        <v>0</v>
      </c>
      <c r="AK16" s="160">
        <f t="shared" si="2"/>
        <v>0</v>
      </c>
    </row>
    <row r="17" spans="1:37" ht="17.25" customHeight="1" x14ac:dyDescent="0.25">
      <c r="A17" s="4">
        <f>PP.5!A14</f>
        <v>0</v>
      </c>
      <c r="B17" s="5">
        <f>PP.5!B14</f>
        <v>0</v>
      </c>
      <c r="C17" s="56">
        <f>PP.5!D14</f>
        <v>0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63">
        <f t="shared" si="0"/>
        <v>0</v>
      </c>
      <c r="AJ17" s="159">
        <f t="shared" si="1"/>
        <v>0</v>
      </c>
      <c r="AK17" s="160">
        <f t="shared" si="2"/>
        <v>0</v>
      </c>
    </row>
    <row r="18" spans="1:37" ht="17.25" customHeight="1" x14ac:dyDescent="0.25">
      <c r="A18" s="4">
        <f>PP.5!A15</f>
        <v>0</v>
      </c>
      <c r="B18" s="5">
        <f>PP.5!B15</f>
        <v>0</v>
      </c>
      <c r="C18" s="56">
        <f>PP.5!D15</f>
        <v>0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63">
        <f t="shared" si="0"/>
        <v>0</v>
      </c>
      <c r="AJ18" s="159">
        <f t="shared" si="1"/>
        <v>0</v>
      </c>
      <c r="AK18" s="160">
        <f t="shared" si="2"/>
        <v>0</v>
      </c>
    </row>
    <row r="19" spans="1:37" ht="17.25" customHeight="1" x14ac:dyDescent="0.25">
      <c r="A19" s="4">
        <f>PP.5!A16</f>
        <v>0</v>
      </c>
      <c r="B19" s="5">
        <f>PP.5!B16</f>
        <v>0</v>
      </c>
      <c r="C19" s="56">
        <f>PP.5!D16</f>
        <v>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63">
        <f t="shared" si="0"/>
        <v>0</v>
      </c>
      <c r="AJ19" s="159">
        <f t="shared" si="1"/>
        <v>0</v>
      </c>
      <c r="AK19" s="160">
        <f t="shared" si="2"/>
        <v>0</v>
      </c>
    </row>
    <row r="20" spans="1:37" ht="17.25" customHeight="1" x14ac:dyDescent="0.25">
      <c r="A20" s="4">
        <f>PP.5!A17</f>
        <v>0</v>
      </c>
      <c r="B20" s="5">
        <f>PP.5!B17</f>
        <v>0</v>
      </c>
      <c r="C20" s="56">
        <f>PP.5!D17</f>
        <v>0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63">
        <f t="shared" si="0"/>
        <v>0</v>
      </c>
      <c r="AJ20" s="159">
        <f t="shared" si="1"/>
        <v>0</v>
      </c>
      <c r="AK20" s="160">
        <f t="shared" si="2"/>
        <v>0</v>
      </c>
    </row>
    <row r="21" spans="1:37" ht="17.25" customHeight="1" x14ac:dyDescent="0.25">
      <c r="A21" s="4">
        <f>PP.5!A18</f>
        <v>0</v>
      </c>
      <c r="B21" s="5">
        <f>PP.5!B18</f>
        <v>0</v>
      </c>
      <c r="C21" s="56">
        <f>PP.5!D18</f>
        <v>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63">
        <f t="shared" si="0"/>
        <v>0</v>
      </c>
      <c r="AJ21" s="159">
        <f t="shared" si="1"/>
        <v>0</v>
      </c>
      <c r="AK21" s="160">
        <f t="shared" si="2"/>
        <v>0</v>
      </c>
    </row>
    <row r="22" spans="1:37" ht="17.25" customHeight="1" x14ac:dyDescent="0.25">
      <c r="A22" s="4">
        <f>PP.5!A19</f>
        <v>0</v>
      </c>
      <c r="B22" s="5">
        <f>PP.5!B19</f>
        <v>0</v>
      </c>
      <c r="C22" s="56">
        <f>PP.5!D19</f>
        <v>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63">
        <f t="shared" si="0"/>
        <v>0</v>
      </c>
      <c r="AJ22" s="159">
        <f t="shared" si="1"/>
        <v>0</v>
      </c>
      <c r="AK22" s="160">
        <f t="shared" si="2"/>
        <v>0</v>
      </c>
    </row>
    <row r="23" spans="1:37" ht="17.25" customHeight="1" x14ac:dyDescent="0.25">
      <c r="A23" s="4">
        <f>PP.5!A20</f>
        <v>0</v>
      </c>
      <c r="B23" s="5">
        <f>PP.5!B20</f>
        <v>0</v>
      </c>
      <c r="C23" s="56">
        <f>PP.5!D20</f>
        <v>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63">
        <f t="shared" si="0"/>
        <v>0</v>
      </c>
      <c r="AJ23" s="159">
        <f t="shared" si="1"/>
        <v>0</v>
      </c>
      <c r="AK23" s="160">
        <f t="shared" si="2"/>
        <v>0</v>
      </c>
    </row>
    <row r="24" spans="1:37" ht="17.25" customHeight="1" x14ac:dyDescent="0.25">
      <c r="A24" s="4">
        <f>PP.5!A21</f>
        <v>0</v>
      </c>
      <c r="B24" s="5">
        <f>PP.5!B21</f>
        <v>0</v>
      </c>
      <c r="C24" s="56">
        <f>PP.5!D21</f>
        <v>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63">
        <f t="shared" si="0"/>
        <v>0</v>
      </c>
      <c r="AJ24" s="159">
        <f t="shared" si="1"/>
        <v>0</v>
      </c>
      <c r="AK24" s="160">
        <f t="shared" si="2"/>
        <v>0</v>
      </c>
    </row>
    <row r="25" spans="1:37" ht="17.25" customHeight="1" x14ac:dyDescent="0.25">
      <c r="A25" s="4">
        <f>PP.5!A22</f>
        <v>0</v>
      </c>
      <c r="B25" s="5">
        <f>PP.5!B22</f>
        <v>0</v>
      </c>
      <c r="C25" s="56">
        <f>PP.5!D22</f>
        <v>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63">
        <f t="shared" si="0"/>
        <v>0</v>
      </c>
      <c r="AJ25" s="159">
        <f t="shared" si="1"/>
        <v>0</v>
      </c>
      <c r="AK25" s="160">
        <f t="shared" si="2"/>
        <v>0</v>
      </c>
    </row>
    <row r="26" spans="1:37" ht="17.25" customHeight="1" x14ac:dyDescent="0.25">
      <c r="A26" s="4">
        <f>PP.5!A23</f>
        <v>0</v>
      </c>
      <c r="B26" s="5">
        <f>PP.5!B23</f>
        <v>0</v>
      </c>
      <c r="C26" s="56">
        <f>PP.5!D23</f>
        <v>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63">
        <f t="shared" si="0"/>
        <v>0</v>
      </c>
      <c r="AJ26" s="159">
        <f t="shared" si="1"/>
        <v>0</v>
      </c>
      <c r="AK26" s="160">
        <f t="shared" si="2"/>
        <v>0</v>
      </c>
    </row>
    <row r="27" spans="1:37" ht="17.25" customHeight="1" x14ac:dyDescent="0.25">
      <c r="A27" s="4">
        <f>PP.5!A24</f>
        <v>0</v>
      </c>
      <c r="B27" s="5">
        <f>PP.5!B24</f>
        <v>0</v>
      </c>
      <c r="C27" s="56">
        <f>PP.5!D24</f>
        <v>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63">
        <f t="shared" si="0"/>
        <v>0</v>
      </c>
      <c r="AJ27" s="159">
        <f t="shared" si="1"/>
        <v>0</v>
      </c>
      <c r="AK27" s="160">
        <f t="shared" si="2"/>
        <v>0</v>
      </c>
    </row>
    <row r="28" spans="1:37" ht="17.25" customHeight="1" x14ac:dyDescent="0.25">
      <c r="A28" s="4">
        <f>PP.5!A25</f>
        <v>0</v>
      </c>
      <c r="B28" s="5">
        <f>PP.5!B25</f>
        <v>0</v>
      </c>
      <c r="C28" s="56">
        <f>PP.5!D25</f>
        <v>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63">
        <f t="shared" si="0"/>
        <v>0</v>
      </c>
      <c r="AJ28" s="159">
        <f t="shared" si="1"/>
        <v>0</v>
      </c>
      <c r="AK28" s="160">
        <f t="shared" si="2"/>
        <v>0</v>
      </c>
    </row>
    <row r="29" spans="1:37" ht="17.25" customHeight="1" x14ac:dyDescent="0.25">
      <c r="A29" s="4">
        <f>PP.5!A26</f>
        <v>0</v>
      </c>
      <c r="B29" s="5">
        <f>PP.5!B26</f>
        <v>0</v>
      </c>
      <c r="C29" s="56">
        <f>PP.5!D26</f>
        <v>0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63">
        <f t="shared" si="0"/>
        <v>0</v>
      </c>
      <c r="AJ29" s="159">
        <f t="shared" si="1"/>
        <v>0</v>
      </c>
      <c r="AK29" s="160">
        <f t="shared" si="2"/>
        <v>0</v>
      </c>
    </row>
    <row r="30" spans="1:37" ht="17.25" customHeight="1" x14ac:dyDescent="0.25">
      <c r="A30" s="4">
        <f>PP.5!A27</f>
        <v>0</v>
      </c>
      <c r="B30" s="5">
        <f>PP.5!B27</f>
        <v>0</v>
      </c>
      <c r="C30" s="56">
        <f>PP.5!D27</f>
        <v>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63">
        <f t="shared" si="0"/>
        <v>0</v>
      </c>
      <c r="AJ30" s="159">
        <f t="shared" si="1"/>
        <v>0</v>
      </c>
      <c r="AK30" s="160">
        <f t="shared" si="2"/>
        <v>0</v>
      </c>
    </row>
    <row r="31" spans="1:37" ht="17.25" customHeight="1" x14ac:dyDescent="0.25">
      <c r="A31" s="4">
        <f>PP.5!A28</f>
        <v>0</v>
      </c>
      <c r="B31" s="5">
        <f>PP.5!B28</f>
        <v>0</v>
      </c>
      <c r="C31" s="56">
        <f>PP.5!D28</f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63">
        <f t="shared" si="0"/>
        <v>0</v>
      </c>
      <c r="AJ31" s="159">
        <f t="shared" si="1"/>
        <v>0</v>
      </c>
      <c r="AK31" s="160">
        <f t="shared" si="2"/>
        <v>0</v>
      </c>
    </row>
    <row r="32" spans="1:37" ht="17.25" customHeight="1" x14ac:dyDescent="0.25">
      <c r="A32" s="4">
        <f>PP.5!A29</f>
        <v>0</v>
      </c>
      <c r="B32" s="5">
        <f>PP.5!B29</f>
        <v>0</v>
      </c>
      <c r="C32" s="56">
        <f>PP.5!D29</f>
        <v>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63">
        <f t="shared" si="0"/>
        <v>0</v>
      </c>
      <c r="AJ32" s="159">
        <f t="shared" si="1"/>
        <v>0</v>
      </c>
      <c r="AK32" s="160">
        <f t="shared" si="2"/>
        <v>0</v>
      </c>
    </row>
    <row r="33" spans="1:37" ht="17.25" customHeight="1" x14ac:dyDescent="0.25">
      <c r="A33" s="4">
        <f>PP.5!A30</f>
        <v>0</v>
      </c>
      <c r="B33" s="5">
        <f>PP.5!B30</f>
        <v>0</v>
      </c>
      <c r="C33" s="56">
        <f>PP.5!D30</f>
        <v>0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63">
        <f t="shared" si="0"/>
        <v>0</v>
      </c>
      <c r="AJ33" s="159">
        <f t="shared" si="1"/>
        <v>0</v>
      </c>
      <c r="AK33" s="160">
        <f t="shared" si="2"/>
        <v>0</v>
      </c>
    </row>
    <row r="34" spans="1:37" ht="17.25" customHeight="1" x14ac:dyDescent="0.25">
      <c r="A34" s="4">
        <f>PP.5!A31</f>
        <v>0</v>
      </c>
      <c r="B34" s="5">
        <f>PP.5!B31</f>
        <v>0</v>
      </c>
      <c r="C34" s="56">
        <f>PP.5!D31</f>
        <v>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63">
        <f t="shared" si="0"/>
        <v>0</v>
      </c>
      <c r="AJ34" s="159">
        <f t="shared" si="1"/>
        <v>0</v>
      </c>
      <c r="AK34" s="160">
        <f t="shared" si="2"/>
        <v>0</v>
      </c>
    </row>
    <row r="35" spans="1:37" ht="17.25" customHeight="1" x14ac:dyDescent="0.25">
      <c r="A35" s="4">
        <f>PP.5!A32</f>
        <v>0</v>
      </c>
      <c r="B35" s="5">
        <f>PP.5!B32</f>
        <v>0</v>
      </c>
      <c r="C35" s="56">
        <f>PP.5!D32</f>
        <v>0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63">
        <f t="shared" si="0"/>
        <v>0</v>
      </c>
      <c r="AJ35" s="159">
        <f t="shared" si="1"/>
        <v>0</v>
      </c>
      <c r="AK35" s="160">
        <f t="shared" si="2"/>
        <v>0</v>
      </c>
    </row>
    <row r="36" spans="1:37" ht="17.25" customHeight="1" x14ac:dyDescent="0.25">
      <c r="A36" s="4">
        <f>PP.5!A33</f>
        <v>0</v>
      </c>
      <c r="B36" s="5">
        <f>PP.5!B33</f>
        <v>0</v>
      </c>
      <c r="C36" s="56">
        <f>PP.5!D33</f>
        <v>0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63">
        <f t="shared" si="0"/>
        <v>0</v>
      </c>
      <c r="AJ36" s="159">
        <f t="shared" si="1"/>
        <v>0</v>
      </c>
      <c r="AK36" s="160">
        <f t="shared" si="2"/>
        <v>0</v>
      </c>
    </row>
    <row r="37" spans="1:37" ht="17.25" customHeight="1" x14ac:dyDescent="0.25">
      <c r="A37" s="4">
        <f>PP.5!A34</f>
        <v>0</v>
      </c>
      <c r="B37" s="5">
        <f>PP.5!B34</f>
        <v>0</v>
      </c>
      <c r="C37" s="56">
        <f>PP.5!D34</f>
        <v>0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63">
        <f t="shared" si="0"/>
        <v>0</v>
      </c>
      <c r="AJ37" s="159">
        <f t="shared" si="1"/>
        <v>0</v>
      </c>
      <c r="AK37" s="160">
        <f t="shared" si="2"/>
        <v>0</v>
      </c>
    </row>
    <row r="38" spans="1:37" ht="17.25" customHeight="1" x14ac:dyDescent="0.25">
      <c r="A38" s="4">
        <f>PP.5!A35</f>
        <v>0</v>
      </c>
      <c r="B38" s="5">
        <f>PP.5!B35</f>
        <v>0</v>
      </c>
      <c r="C38" s="56">
        <f>PP.5!D35</f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63">
        <f t="shared" si="0"/>
        <v>0</v>
      </c>
      <c r="AJ38" s="159">
        <f t="shared" si="1"/>
        <v>0</v>
      </c>
      <c r="AK38" s="160">
        <f t="shared" si="2"/>
        <v>0</v>
      </c>
    </row>
    <row r="39" spans="1:37" ht="17.25" customHeight="1" x14ac:dyDescent="0.25">
      <c r="A39" s="4">
        <f>PP.5!A36</f>
        <v>0</v>
      </c>
      <c r="B39" s="5">
        <f>PP.5!B36</f>
        <v>0</v>
      </c>
      <c r="C39" s="56">
        <f>PP.5!D36</f>
        <v>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63">
        <f t="shared" si="0"/>
        <v>0</v>
      </c>
      <c r="AJ39" s="159">
        <f t="shared" si="1"/>
        <v>0</v>
      </c>
      <c r="AK39" s="160">
        <f t="shared" si="2"/>
        <v>0</v>
      </c>
    </row>
    <row r="40" spans="1:37" ht="17.25" customHeight="1" x14ac:dyDescent="0.25">
      <c r="A40" s="4">
        <f>PP.5!A37</f>
        <v>0</v>
      </c>
      <c r="B40" s="5">
        <f>PP.5!B37</f>
        <v>0</v>
      </c>
      <c r="C40" s="56">
        <f>PP.5!D37</f>
        <v>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63">
        <f t="shared" si="0"/>
        <v>0</v>
      </c>
      <c r="AJ40" s="159">
        <f t="shared" si="1"/>
        <v>0</v>
      </c>
      <c r="AK40" s="160">
        <f t="shared" si="2"/>
        <v>0</v>
      </c>
    </row>
    <row r="41" spans="1:37" ht="17.25" customHeight="1" x14ac:dyDescent="0.25">
      <c r="A41" s="4">
        <f>PP.5!A38</f>
        <v>0</v>
      </c>
      <c r="B41" s="5">
        <f>PP.5!B38</f>
        <v>0</v>
      </c>
      <c r="C41" s="56">
        <f>PP.5!D38</f>
        <v>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63">
        <f t="shared" si="0"/>
        <v>0</v>
      </c>
      <c r="AJ41" s="159">
        <f t="shared" si="1"/>
        <v>0</v>
      </c>
      <c r="AK41" s="160">
        <f t="shared" si="2"/>
        <v>0</v>
      </c>
    </row>
    <row r="42" spans="1:37" ht="17.25" customHeight="1" x14ac:dyDescent="0.25">
      <c r="A42" s="4">
        <f>PP.5!A39</f>
        <v>0</v>
      </c>
      <c r="B42" s="5">
        <f>PP.5!B39</f>
        <v>0</v>
      </c>
      <c r="C42" s="56">
        <f>PP.5!D39</f>
        <v>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63">
        <f t="shared" si="0"/>
        <v>0</v>
      </c>
      <c r="AJ42" s="159">
        <f t="shared" si="1"/>
        <v>0</v>
      </c>
      <c r="AK42" s="160">
        <f t="shared" si="2"/>
        <v>0</v>
      </c>
    </row>
    <row r="43" spans="1:37" ht="17.25" customHeight="1" x14ac:dyDescent="0.25">
      <c r="A43" s="4">
        <f>PP.5!A40</f>
        <v>0</v>
      </c>
      <c r="B43" s="5">
        <f>PP.5!B40</f>
        <v>0</v>
      </c>
      <c r="C43" s="56">
        <f>PP.5!D40</f>
        <v>0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63">
        <f t="shared" si="0"/>
        <v>0</v>
      </c>
      <c r="AJ43" s="159">
        <f t="shared" si="1"/>
        <v>0</v>
      </c>
      <c r="AK43" s="160">
        <f t="shared" si="2"/>
        <v>0</v>
      </c>
    </row>
    <row r="44" spans="1:37" ht="17.25" customHeight="1" x14ac:dyDescent="0.25">
      <c r="A44" s="4">
        <f>PP.5!A41</f>
        <v>0</v>
      </c>
      <c r="B44" s="5">
        <f>PP.5!B41</f>
        <v>0</v>
      </c>
      <c r="C44" s="56">
        <f>PP.5!D41</f>
        <v>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63">
        <f t="shared" si="0"/>
        <v>0</v>
      </c>
      <c r="AJ44" s="159">
        <f t="shared" si="1"/>
        <v>0</v>
      </c>
      <c r="AK44" s="160">
        <f t="shared" si="2"/>
        <v>0</v>
      </c>
    </row>
    <row r="45" spans="1:37" ht="17.25" customHeight="1" x14ac:dyDescent="0.25">
      <c r="A45" s="4">
        <f>PP.5!A42</f>
        <v>0</v>
      </c>
      <c r="B45" s="5">
        <f>PP.5!B42</f>
        <v>0</v>
      </c>
      <c r="C45" s="56">
        <f>PP.5!D42</f>
        <v>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63">
        <f t="shared" si="0"/>
        <v>0</v>
      </c>
      <c r="AJ45" s="159">
        <f t="shared" si="1"/>
        <v>0</v>
      </c>
      <c r="AK45" s="160">
        <f t="shared" si="2"/>
        <v>0</v>
      </c>
    </row>
    <row r="46" spans="1:37" ht="17.25" customHeight="1" x14ac:dyDescent="0.25">
      <c r="A46" s="4">
        <f>PP.5!A43</f>
        <v>0</v>
      </c>
      <c r="B46" s="5">
        <f>PP.5!B43</f>
        <v>0</v>
      </c>
      <c r="C46" s="56">
        <f>PP.5!D43</f>
        <v>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63">
        <f t="shared" si="0"/>
        <v>0</v>
      </c>
      <c r="AJ46" s="159">
        <f t="shared" si="1"/>
        <v>0</v>
      </c>
      <c r="AK46" s="160">
        <f t="shared" si="2"/>
        <v>0</v>
      </c>
    </row>
    <row r="47" spans="1:37" ht="17.25" customHeight="1" x14ac:dyDescent="0.25">
      <c r="A47" s="4">
        <f>PP.5!A44</f>
        <v>0</v>
      </c>
      <c r="B47" s="5">
        <f>PP.5!B44</f>
        <v>0</v>
      </c>
      <c r="C47" s="56">
        <f>PP.5!D44</f>
        <v>0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63">
        <f t="shared" si="0"/>
        <v>0</v>
      </c>
      <c r="AJ47" s="159">
        <f t="shared" si="1"/>
        <v>0</v>
      </c>
      <c r="AK47" s="160">
        <f t="shared" si="2"/>
        <v>0</v>
      </c>
    </row>
    <row r="48" spans="1:37" ht="17.25" customHeight="1" x14ac:dyDescent="0.25">
      <c r="A48" s="4">
        <f>PP.5!A45</f>
        <v>0</v>
      </c>
      <c r="B48" s="5">
        <f>PP.5!B45</f>
        <v>0</v>
      </c>
      <c r="C48" s="56">
        <f>PP.5!D45</f>
        <v>0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63">
        <f t="shared" si="0"/>
        <v>0</v>
      </c>
      <c r="AJ48" s="159">
        <f t="shared" si="1"/>
        <v>0</v>
      </c>
      <c r="AK48" s="160">
        <f t="shared" si="2"/>
        <v>0</v>
      </c>
    </row>
    <row r="49" spans="1:37" ht="17.25" customHeight="1" x14ac:dyDescent="0.25">
      <c r="A49" s="4">
        <f>PP.5!A46</f>
        <v>0</v>
      </c>
      <c r="B49" s="5">
        <f>PP.5!B46</f>
        <v>0</v>
      </c>
      <c r="C49" s="56">
        <f>PP.5!D46</f>
        <v>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63">
        <f t="shared" si="0"/>
        <v>0</v>
      </c>
      <c r="AJ49" s="159">
        <f t="shared" si="1"/>
        <v>0</v>
      </c>
      <c r="AK49" s="160">
        <f t="shared" si="2"/>
        <v>0</v>
      </c>
    </row>
    <row r="50" spans="1:37" ht="17.25" customHeight="1" x14ac:dyDescent="0.25">
      <c r="A50" s="4">
        <f>PP.5!A47</f>
        <v>0</v>
      </c>
      <c r="B50" s="5">
        <f>PP.5!B47</f>
        <v>0</v>
      </c>
      <c r="C50" s="56">
        <f>PP.5!D47</f>
        <v>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63">
        <f t="shared" si="0"/>
        <v>0</v>
      </c>
      <c r="AJ50" s="159">
        <f t="shared" si="1"/>
        <v>0</v>
      </c>
      <c r="AK50" s="160">
        <f t="shared" si="2"/>
        <v>0</v>
      </c>
    </row>
    <row r="51" spans="1:37" ht="17.25" customHeight="1" x14ac:dyDescent="0.25">
      <c r="A51" s="4">
        <f>PP.5!A48</f>
        <v>0</v>
      </c>
      <c r="B51" s="5">
        <f>PP.5!B48</f>
        <v>0</v>
      </c>
      <c r="C51" s="56">
        <f>PP.5!D48</f>
        <v>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63">
        <f t="shared" si="0"/>
        <v>0</v>
      </c>
      <c r="AJ51" s="159">
        <f t="shared" si="1"/>
        <v>0</v>
      </c>
      <c r="AK51" s="160">
        <f t="shared" si="2"/>
        <v>0</v>
      </c>
    </row>
    <row r="52" spans="1:37" ht="17.25" customHeight="1" x14ac:dyDescent="0.25">
      <c r="A52" s="4">
        <f>PP.5!A49</f>
        <v>0</v>
      </c>
      <c r="B52" s="5">
        <f>PP.5!B49</f>
        <v>0</v>
      </c>
      <c r="C52" s="56">
        <f>PP.5!D49</f>
        <v>0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63">
        <f t="shared" si="0"/>
        <v>0</v>
      </c>
      <c r="AJ52" s="159">
        <f t="shared" si="1"/>
        <v>0</v>
      </c>
      <c r="AK52" s="160">
        <f t="shared" si="2"/>
        <v>0</v>
      </c>
    </row>
    <row r="53" spans="1:37" ht="17.25" customHeight="1" x14ac:dyDescent="0.25">
      <c r="A53" s="4">
        <f>PP.5!A50</f>
        <v>0</v>
      </c>
      <c r="B53" s="5">
        <f>PP.5!B50</f>
        <v>0</v>
      </c>
      <c r="C53" s="56">
        <f>PP.5!D50</f>
        <v>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63">
        <f t="shared" si="0"/>
        <v>0</v>
      </c>
      <c r="AJ53" s="159">
        <f t="shared" si="1"/>
        <v>0</v>
      </c>
      <c r="AK53" s="160">
        <f t="shared" si="2"/>
        <v>0</v>
      </c>
    </row>
    <row r="54" spans="1:37" ht="17.25" customHeight="1" x14ac:dyDescent="0.25">
      <c r="A54" s="4">
        <f>PP.5!A51</f>
        <v>0</v>
      </c>
      <c r="B54" s="5">
        <f>PP.5!B51</f>
        <v>0</v>
      </c>
      <c r="C54" s="56">
        <f>PP.5!D51</f>
        <v>0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63">
        <f t="shared" si="0"/>
        <v>0</v>
      </c>
      <c r="AJ54" s="159">
        <f t="shared" si="1"/>
        <v>0</v>
      </c>
      <c r="AK54" s="160">
        <f t="shared" si="2"/>
        <v>0</v>
      </c>
    </row>
    <row r="55" spans="1:37" ht="17.25" customHeight="1" x14ac:dyDescent="0.25">
      <c r="A55" s="4">
        <f>PP.5!A52</f>
        <v>0</v>
      </c>
      <c r="B55" s="5">
        <f>PP.5!B52</f>
        <v>0</v>
      </c>
      <c r="C55" s="56">
        <f>PP.5!D52</f>
        <v>0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63">
        <f t="shared" si="0"/>
        <v>0</v>
      </c>
      <c r="AJ55" s="159">
        <f t="shared" si="1"/>
        <v>0</v>
      </c>
      <c r="AK55" s="160">
        <f t="shared" si="2"/>
        <v>0</v>
      </c>
    </row>
    <row r="56" spans="1:37" ht="21" x14ac:dyDescent="0.25">
      <c r="A56" s="439"/>
      <c r="B56" s="440"/>
      <c r="C56" s="57" t="s">
        <v>93</v>
      </c>
      <c r="D56" s="58">
        <f>COUNTIF(D10:D55,"Ab")</f>
        <v>0</v>
      </c>
      <c r="E56" s="58">
        <f t="shared" ref="E56:AH56" si="3">COUNTIF(E10:E55,"Ab")</f>
        <v>0</v>
      </c>
      <c r="F56" s="58">
        <f t="shared" si="3"/>
        <v>0</v>
      </c>
      <c r="G56" s="58">
        <f t="shared" si="3"/>
        <v>0</v>
      </c>
      <c r="H56" s="58">
        <f t="shared" si="3"/>
        <v>0</v>
      </c>
      <c r="I56" s="58">
        <f t="shared" si="3"/>
        <v>0</v>
      </c>
      <c r="J56" s="58">
        <f t="shared" si="3"/>
        <v>0</v>
      </c>
      <c r="K56" s="58">
        <f t="shared" si="3"/>
        <v>0</v>
      </c>
      <c r="L56" s="58">
        <f t="shared" si="3"/>
        <v>0</v>
      </c>
      <c r="M56" s="58">
        <f t="shared" si="3"/>
        <v>0</v>
      </c>
      <c r="N56" s="58">
        <f t="shared" si="3"/>
        <v>0</v>
      </c>
      <c r="O56" s="58">
        <f t="shared" si="3"/>
        <v>0</v>
      </c>
      <c r="P56" s="58">
        <f t="shared" si="3"/>
        <v>0</v>
      </c>
      <c r="Q56" s="58">
        <f t="shared" si="3"/>
        <v>0</v>
      </c>
      <c r="R56" s="58">
        <f t="shared" si="3"/>
        <v>0</v>
      </c>
      <c r="S56" s="58">
        <f t="shared" si="3"/>
        <v>0</v>
      </c>
      <c r="T56" s="58">
        <f t="shared" si="3"/>
        <v>0</v>
      </c>
      <c r="U56" s="58">
        <f t="shared" si="3"/>
        <v>0</v>
      </c>
      <c r="V56" s="58">
        <f t="shared" si="3"/>
        <v>0</v>
      </c>
      <c r="W56" s="58">
        <f t="shared" si="3"/>
        <v>0</v>
      </c>
      <c r="X56" s="58">
        <f t="shared" si="3"/>
        <v>0</v>
      </c>
      <c r="Y56" s="58">
        <f t="shared" si="3"/>
        <v>0</v>
      </c>
      <c r="Z56" s="58">
        <f t="shared" si="3"/>
        <v>0</v>
      </c>
      <c r="AA56" s="58">
        <f t="shared" si="3"/>
        <v>0</v>
      </c>
      <c r="AB56" s="58">
        <f t="shared" si="3"/>
        <v>0</v>
      </c>
      <c r="AC56" s="58">
        <f t="shared" si="3"/>
        <v>0</v>
      </c>
      <c r="AD56" s="58">
        <f t="shared" si="3"/>
        <v>0</v>
      </c>
      <c r="AE56" s="58">
        <f t="shared" si="3"/>
        <v>0</v>
      </c>
      <c r="AF56" s="58">
        <f t="shared" si="3"/>
        <v>0</v>
      </c>
      <c r="AG56" s="58">
        <f t="shared" si="3"/>
        <v>0</v>
      </c>
      <c r="AH56" s="58">
        <f t="shared" si="3"/>
        <v>0</v>
      </c>
      <c r="AI56" s="442"/>
      <c r="AJ56" s="443"/>
      <c r="AK56" s="443"/>
    </row>
    <row r="57" spans="1:37" ht="21" x14ac:dyDescent="0.25">
      <c r="A57" s="267"/>
      <c r="B57" s="441"/>
      <c r="C57" s="61" t="s">
        <v>94</v>
      </c>
      <c r="D57" s="62">
        <f>COUNTIF(D10:D55,"Le")</f>
        <v>0</v>
      </c>
      <c r="E57" s="62">
        <f t="shared" ref="E57:AH57" si="4">COUNTIF(E10:E55,"Le")</f>
        <v>0</v>
      </c>
      <c r="F57" s="62">
        <f t="shared" si="4"/>
        <v>0</v>
      </c>
      <c r="G57" s="62">
        <f t="shared" si="4"/>
        <v>0</v>
      </c>
      <c r="H57" s="62">
        <f t="shared" si="4"/>
        <v>0</v>
      </c>
      <c r="I57" s="62">
        <f t="shared" si="4"/>
        <v>0</v>
      </c>
      <c r="J57" s="62">
        <f t="shared" si="4"/>
        <v>0</v>
      </c>
      <c r="K57" s="62">
        <f t="shared" si="4"/>
        <v>0</v>
      </c>
      <c r="L57" s="62">
        <f t="shared" si="4"/>
        <v>0</v>
      </c>
      <c r="M57" s="62">
        <f t="shared" si="4"/>
        <v>0</v>
      </c>
      <c r="N57" s="62">
        <f t="shared" si="4"/>
        <v>0</v>
      </c>
      <c r="O57" s="62">
        <f t="shared" si="4"/>
        <v>0</v>
      </c>
      <c r="P57" s="62">
        <f t="shared" si="4"/>
        <v>0</v>
      </c>
      <c r="Q57" s="62">
        <f t="shared" si="4"/>
        <v>0</v>
      </c>
      <c r="R57" s="62">
        <f t="shared" si="4"/>
        <v>0</v>
      </c>
      <c r="S57" s="62">
        <f t="shared" si="4"/>
        <v>0</v>
      </c>
      <c r="T57" s="62">
        <f t="shared" si="4"/>
        <v>0</v>
      </c>
      <c r="U57" s="62">
        <f t="shared" si="4"/>
        <v>0</v>
      </c>
      <c r="V57" s="62">
        <f t="shared" si="4"/>
        <v>0</v>
      </c>
      <c r="W57" s="62">
        <f t="shared" si="4"/>
        <v>0</v>
      </c>
      <c r="X57" s="62">
        <f t="shared" si="4"/>
        <v>0</v>
      </c>
      <c r="Y57" s="62">
        <f t="shared" si="4"/>
        <v>0</v>
      </c>
      <c r="Z57" s="62">
        <f t="shared" si="4"/>
        <v>0</v>
      </c>
      <c r="AA57" s="62">
        <f t="shared" si="4"/>
        <v>0</v>
      </c>
      <c r="AB57" s="62">
        <f t="shared" si="4"/>
        <v>0</v>
      </c>
      <c r="AC57" s="62">
        <f t="shared" si="4"/>
        <v>0</v>
      </c>
      <c r="AD57" s="62">
        <f t="shared" si="4"/>
        <v>0</v>
      </c>
      <c r="AE57" s="62">
        <f t="shared" si="4"/>
        <v>0</v>
      </c>
      <c r="AF57" s="62">
        <f t="shared" si="4"/>
        <v>0</v>
      </c>
      <c r="AG57" s="62">
        <f t="shared" si="4"/>
        <v>0</v>
      </c>
      <c r="AH57" s="62">
        <f t="shared" si="4"/>
        <v>0</v>
      </c>
      <c r="AI57" s="444"/>
      <c r="AJ57" s="430"/>
      <c r="AK57" s="430"/>
    </row>
    <row r="58" spans="1:37" ht="21" x14ac:dyDescent="0.25">
      <c r="A58" s="267"/>
      <c r="B58" s="441"/>
      <c r="C58" s="59" t="s">
        <v>96</v>
      </c>
      <c r="D58" s="60">
        <f>COUNTIF(D10:D55,"Pre")</f>
        <v>0</v>
      </c>
      <c r="E58" s="60">
        <f t="shared" ref="E58:AH58" si="5">COUNTIF(E10:E55,"Pre")</f>
        <v>0</v>
      </c>
      <c r="F58" s="60">
        <f t="shared" si="5"/>
        <v>0</v>
      </c>
      <c r="G58" s="60">
        <f t="shared" si="5"/>
        <v>0</v>
      </c>
      <c r="H58" s="60">
        <f t="shared" si="5"/>
        <v>0</v>
      </c>
      <c r="I58" s="60">
        <f t="shared" si="5"/>
        <v>0</v>
      </c>
      <c r="J58" s="60">
        <f t="shared" si="5"/>
        <v>0</v>
      </c>
      <c r="K58" s="60">
        <f t="shared" si="5"/>
        <v>0</v>
      </c>
      <c r="L58" s="60">
        <f t="shared" si="5"/>
        <v>0</v>
      </c>
      <c r="M58" s="60">
        <f t="shared" si="5"/>
        <v>0</v>
      </c>
      <c r="N58" s="60">
        <f t="shared" si="5"/>
        <v>0</v>
      </c>
      <c r="O58" s="60">
        <f t="shared" si="5"/>
        <v>0</v>
      </c>
      <c r="P58" s="60">
        <f t="shared" si="5"/>
        <v>0</v>
      </c>
      <c r="Q58" s="60">
        <f t="shared" si="5"/>
        <v>0</v>
      </c>
      <c r="R58" s="60">
        <f t="shared" si="5"/>
        <v>0</v>
      </c>
      <c r="S58" s="60">
        <f t="shared" si="5"/>
        <v>0</v>
      </c>
      <c r="T58" s="60">
        <f t="shared" si="5"/>
        <v>0</v>
      </c>
      <c r="U58" s="60">
        <f t="shared" si="5"/>
        <v>0</v>
      </c>
      <c r="V58" s="60">
        <f t="shared" si="5"/>
        <v>0</v>
      </c>
      <c r="W58" s="60">
        <f t="shared" si="5"/>
        <v>0</v>
      </c>
      <c r="X58" s="60">
        <f t="shared" si="5"/>
        <v>0</v>
      </c>
      <c r="Y58" s="60">
        <f t="shared" si="5"/>
        <v>0</v>
      </c>
      <c r="Z58" s="60">
        <f t="shared" si="5"/>
        <v>0</v>
      </c>
      <c r="AA58" s="60">
        <f t="shared" si="5"/>
        <v>0</v>
      </c>
      <c r="AB58" s="60">
        <f t="shared" si="5"/>
        <v>0</v>
      </c>
      <c r="AC58" s="60">
        <f t="shared" si="5"/>
        <v>0</v>
      </c>
      <c r="AD58" s="60">
        <f t="shared" si="5"/>
        <v>0</v>
      </c>
      <c r="AE58" s="60">
        <f t="shared" si="5"/>
        <v>0</v>
      </c>
      <c r="AF58" s="60">
        <f t="shared" si="5"/>
        <v>0</v>
      </c>
      <c r="AG58" s="60">
        <f t="shared" si="5"/>
        <v>0</v>
      </c>
      <c r="AH58" s="60">
        <f t="shared" si="5"/>
        <v>0</v>
      </c>
      <c r="AI58" s="444"/>
      <c r="AJ58" s="430"/>
      <c r="AK58" s="430"/>
    </row>
    <row r="59" spans="1:37" ht="21" x14ac:dyDescent="0.25">
      <c r="A59" s="55"/>
      <c r="B59" s="37"/>
      <c r="C59" s="38"/>
      <c r="D59" s="172" t="s">
        <v>97</v>
      </c>
      <c r="E59" s="172" t="s">
        <v>98</v>
      </c>
      <c r="F59" s="172" t="s">
        <v>99</v>
      </c>
      <c r="G59" s="172" t="s">
        <v>100</v>
      </c>
      <c r="H59" s="172" t="s">
        <v>101</v>
      </c>
      <c r="I59" s="36"/>
      <c r="J59" s="36"/>
      <c r="K59" s="36"/>
    </row>
    <row r="60" spans="1:37" ht="22.5" customHeight="1" x14ac:dyDescent="0.25">
      <c r="A60" s="8"/>
      <c r="B60" s="8"/>
      <c r="C60" s="8"/>
      <c r="D60" s="35">
        <f>COUNTIF(D9:AH9,"MON.")</f>
        <v>0</v>
      </c>
      <c r="E60" s="35">
        <f>COUNTIF(D9:AH9,"TUE.")</f>
        <v>0</v>
      </c>
      <c r="F60" s="35">
        <f>COUNTIF(D9:AH9,"WED.")</f>
        <v>0</v>
      </c>
      <c r="G60" s="35">
        <f>COUNTIF(D9:AH9,"THU.")</f>
        <v>0</v>
      </c>
      <c r="H60" s="35">
        <f>COUNTIF(D9:AH9,"FRI.")</f>
        <v>0</v>
      </c>
      <c r="I60" s="169">
        <f>SUM(D60:H60)</f>
        <v>0</v>
      </c>
      <c r="U60" s="427" t="s">
        <v>93</v>
      </c>
      <c r="V60" s="427"/>
      <c r="W60" s="427"/>
      <c r="X60" s="35" t="s">
        <v>127</v>
      </c>
      <c r="Y60" s="35" t="s">
        <v>124</v>
      </c>
      <c r="AE60" s="445"/>
      <c r="AF60" s="445"/>
      <c r="AG60" s="445"/>
      <c r="AH60" s="445"/>
      <c r="AI60" s="445"/>
      <c r="AJ60" s="445"/>
      <c r="AK60" s="445"/>
    </row>
    <row r="61" spans="1:37" ht="22.5" customHeight="1" x14ac:dyDescent="0.25">
      <c r="A61" s="8"/>
      <c r="B61" s="8"/>
      <c r="C61" s="8"/>
      <c r="U61" s="427" t="s">
        <v>94</v>
      </c>
      <c r="V61" s="427"/>
      <c r="W61" s="427"/>
      <c r="X61" s="35" t="s">
        <v>127</v>
      </c>
      <c r="Y61" s="35" t="s">
        <v>125</v>
      </c>
      <c r="AE61" s="430"/>
      <c r="AF61" s="430"/>
      <c r="AG61" s="430"/>
      <c r="AH61" s="430"/>
      <c r="AI61" s="430"/>
      <c r="AJ61" s="430"/>
      <c r="AK61" s="430"/>
    </row>
    <row r="62" spans="1:37" ht="22.5" customHeight="1" x14ac:dyDescent="0.25">
      <c r="A62" s="8"/>
      <c r="B62" s="8"/>
      <c r="C62" s="8"/>
      <c r="U62" s="427" t="s">
        <v>95</v>
      </c>
      <c r="V62" s="427"/>
      <c r="W62" s="427"/>
      <c r="X62" s="35" t="s">
        <v>127</v>
      </c>
      <c r="Y62" s="35" t="s">
        <v>126</v>
      </c>
      <c r="AE62" s="430"/>
      <c r="AF62" s="430"/>
      <c r="AG62" s="430"/>
      <c r="AH62" s="430"/>
      <c r="AI62" s="430"/>
      <c r="AJ62" s="430"/>
      <c r="AK62" s="430"/>
    </row>
    <row r="63" spans="1:37" ht="23.4" x14ac:dyDescent="0.25">
      <c r="A63" s="8"/>
      <c r="B63" s="8"/>
      <c r="C63" s="8"/>
    </row>
    <row r="64" spans="1:37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IJap+NsARugUqKAV5Lt6t4S2z8r5MFfIZuzkFGd2XZooo6kppz8rnf+fA9O+CxmnZZKpqanuLO88vBMMInBwsg==" saltValue="jCmvJRmCYHQTHlOqPxREDQ==" spinCount="100000" sheet="1" objects="1" scenarios="1"/>
  <dataConsolidate/>
  <mergeCells count="26"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  <mergeCell ref="U60:W60"/>
    <mergeCell ref="U61:W61"/>
    <mergeCell ref="U62:W62"/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</mergeCells>
  <conditionalFormatting sqref="D10:AH55">
    <cfRule type="containsText" dxfId="23" priority="7" operator="containsText" text="Le">
      <formula>NOT(ISERROR(SEARCH("Le",D10)))</formula>
    </cfRule>
    <cfRule type="containsText" dxfId="22" priority="8" operator="containsText" text="Ab">
      <formula>NOT(ISERROR(SEARCH("Ab",D10)))</formula>
    </cfRule>
    <cfRule type="containsText" dxfId="21" priority="9" operator="containsText" text="Pre">
      <formula>NOT(ISERROR(SEARCH("Pre",D10)))</formula>
    </cfRule>
  </conditionalFormatting>
  <conditionalFormatting sqref="O10:O29">
    <cfRule type="containsText" dxfId="20" priority="1" operator="containsText" text="ลา">
      <formula>NOT(ISERROR(SEARCH("ลา",O10)))</formula>
    </cfRule>
    <cfRule type="containsText" dxfId="19" priority="2" operator="containsText" text="ขาด">
      <formula>NOT(ISERROR(SEARCH("ขาด",O10)))</formula>
    </cfRule>
    <cfRule type="containsText" dxfId="18" priority="3" operator="containsText" text="มา">
      <formula>NOT(ISERROR(SEARCH("มา",O10)))</formula>
    </cfRule>
  </conditionalFormatting>
  <conditionalFormatting sqref="O30">
    <cfRule type="containsText" dxfId="17" priority="4" operator="containsText" text="Le">
      <formula>NOT(ISERROR(SEARCH("Le",O30)))</formula>
    </cfRule>
    <cfRule type="containsText" dxfId="16" priority="5" operator="containsText" text="Ab">
      <formula>NOT(ISERROR(SEARCH("Ab",O30)))</formula>
    </cfRule>
    <cfRule type="containsText" dxfId="15" priority="6" operator="containsText" text="Pre">
      <formula>NOT(ISERROR(SEARCH("Pre",O30)))</formula>
    </cfRule>
  </conditionalFormatting>
  <dataValidations count="2">
    <dataValidation type="list" allowBlank="1" showInputMessage="1" showErrorMessage="1" sqref="D9:AH9" xr:uid="{00000000-0002-0000-0D00-000000000000}">
      <formula1>"MON.,TUE.,WED.,THU.,FRI."</formula1>
    </dataValidation>
    <dataValidation type="list" allowBlank="1" showInputMessage="1" showErrorMessage="1" sqref="D10:AH55" xr:uid="{00000000-0002-0000-0D00-000001000000}">
      <formula1>"Ab,Le,Pre"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72"/>
  <sheetViews>
    <sheetView showZeros="0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59765625" style="40" customWidth="1"/>
    <col min="2" max="2" width="10" style="40" customWidth="1"/>
    <col min="3" max="3" width="25.59765625" style="40" customWidth="1"/>
    <col min="4" max="32" width="4" style="35" customWidth="1"/>
    <col min="33" max="33" width="4.59765625" style="35" customWidth="1"/>
    <col min="34" max="34" width="4.59765625" style="41" customWidth="1"/>
    <col min="35" max="35" width="5.69921875" style="41" customWidth="1"/>
    <col min="36" max="16384" width="9" style="40"/>
  </cols>
  <sheetData>
    <row r="1" spans="1:37" ht="25.8" x14ac:dyDescent="0.25">
      <c r="A1" s="428" t="s">
        <v>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71"/>
      <c r="AK1" s="71"/>
    </row>
    <row r="2" spans="1:37" ht="21" x14ac:dyDescent="0.25">
      <c r="A2" s="429" t="s">
        <v>17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72"/>
      <c r="AK2" s="72"/>
    </row>
    <row r="3" spans="1:37" ht="21" x14ac:dyDescent="0.25">
      <c r="A3" s="429" t="str">
        <f>"Attendance recording form "&amp;" "&amp;'General information'!B7&amp;" Department  Subject Code: "&amp;'General information'!B8&amp;" Subject: "&amp;'General information'!B9&amp;"   "&amp;'General information'!B5</f>
        <v>Attendance recording form   Department  Subject Code:  Subject:    Academic Year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72"/>
      <c r="AK3" s="72"/>
    </row>
    <row r="4" spans="1:37" ht="21" x14ac:dyDescent="0.25">
      <c r="A4" s="437" t="str">
        <f>"Primary "&amp;'General information'!B6&amp;"  "</f>
        <v xml:space="preserve">Primary   </v>
      </c>
      <c r="B4" s="437"/>
      <c r="C4" s="437"/>
      <c r="D4" s="437"/>
      <c r="E4" s="437"/>
      <c r="F4" s="437"/>
      <c r="G4" s="438" t="str">
        <f>"  Teacher "&amp;'General information'!B10</f>
        <v xml:space="preserve">  Teacher </v>
      </c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7"/>
      <c r="U4" s="437"/>
      <c r="V4" s="437"/>
      <c r="W4" s="437"/>
      <c r="X4" s="437"/>
      <c r="Y4" s="437"/>
      <c r="Z4" s="437"/>
      <c r="AA4" s="437"/>
      <c r="AB4" s="437"/>
      <c r="AC4" s="435"/>
      <c r="AD4" s="436"/>
      <c r="AE4" s="436"/>
      <c r="AF4" s="436"/>
      <c r="AG4" s="436"/>
      <c r="AH4" s="436"/>
      <c r="AI4" s="436"/>
      <c r="AJ4" s="72"/>
      <c r="AK4" s="72"/>
    </row>
    <row r="5" spans="1:37" ht="14.25" customHeight="1" x14ac:dyDescent="0.25">
      <c r="A5" s="446" t="s">
        <v>36</v>
      </c>
      <c r="B5" s="449" t="s">
        <v>73</v>
      </c>
      <c r="C5" s="446" t="s">
        <v>38</v>
      </c>
      <c r="D5" s="454" t="s">
        <v>104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4" t="str">
        <f>D5</f>
        <v>February</v>
      </c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60"/>
    </row>
    <row r="6" spans="1:37" ht="14.25" customHeight="1" x14ac:dyDescent="0.25">
      <c r="A6" s="447"/>
      <c r="B6" s="450"/>
      <c r="C6" s="447"/>
      <c r="D6" s="456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6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61"/>
    </row>
    <row r="7" spans="1:37" ht="18.75" customHeight="1" x14ac:dyDescent="0.25">
      <c r="A7" s="447"/>
      <c r="B7" s="450"/>
      <c r="C7" s="447"/>
      <c r="D7" s="458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8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62"/>
    </row>
    <row r="8" spans="1:37" ht="18.75" customHeight="1" x14ac:dyDescent="0.25">
      <c r="A8" s="447"/>
      <c r="B8" s="450"/>
      <c r="C8" s="447"/>
      <c r="D8" s="34">
        <v>1</v>
      </c>
      <c r="E8" s="34">
        <v>2</v>
      </c>
      <c r="F8" s="34">
        <v>3</v>
      </c>
      <c r="G8" s="34">
        <v>4</v>
      </c>
      <c r="H8" s="34">
        <v>5</v>
      </c>
      <c r="I8" s="34">
        <v>6</v>
      </c>
      <c r="J8" s="34">
        <v>7</v>
      </c>
      <c r="K8" s="34">
        <v>8</v>
      </c>
      <c r="L8" s="39">
        <v>9</v>
      </c>
      <c r="M8" s="34">
        <v>10</v>
      </c>
      <c r="N8" s="34">
        <v>11</v>
      </c>
      <c r="O8" s="34">
        <v>12</v>
      </c>
      <c r="P8" s="34">
        <v>13</v>
      </c>
      <c r="Q8" s="34">
        <v>14</v>
      </c>
      <c r="R8" s="34">
        <v>15</v>
      </c>
      <c r="S8" s="34">
        <v>16</v>
      </c>
      <c r="T8" s="34">
        <v>17</v>
      </c>
      <c r="U8" s="39">
        <v>18</v>
      </c>
      <c r="V8" s="34">
        <v>19</v>
      </c>
      <c r="W8" s="34">
        <v>20</v>
      </c>
      <c r="X8" s="34">
        <v>21</v>
      </c>
      <c r="Y8" s="34">
        <v>22</v>
      </c>
      <c r="Z8" s="34">
        <v>23</v>
      </c>
      <c r="AA8" s="34">
        <v>24</v>
      </c>
      <c r="AB8" s="34">
        <v>25</v>
      </c>
      <c r="AC8" s="34">
        <v>26</v>
      </c>
      <c r="AD8" s="39">
        <v>27</v>
      </c>
      <c r="AE8" s="34">
        <v>28</v>
      </c>
      <c r="AF8" s="34">
        <v>29</v>
      </c>
      <c r="AG8" s="452" t="s">
        <v>93</v>
      </c>
      <c r="AH8" s="478" t="s">
        <v>94</v>
      </c>
      <c r="AI8" s="433" t="s">
        <v>95</v>
      </c>
    </row>
    <row r="9" spans="1:37" ht="18.75" customHeight="1" x14ac:dyDescent="0.25">
      <c r="A9" s="448"/>
      <c r="B9" s="451"/>
      <c r="C9" s="448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453"/>
      <c r="AH9" s="479"/>
      <c r="AI9" s="434"/>
    </row>
    <row r="10" spans="1:37" ht="16.95" customHeight="1" x14ac:dyDescent="0.25">
      <c r="A10" s="4">
        <f>PP.5!A7</f>
        <v>0</v>
      </c>
      <c r="B10" s="5">
        <f>PP.5!B7</f>
        <v>0</v>
      </c>
      <c r="C10" s="56">
        <f>PP.5!D7</f>
        <v>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63">
        <f>COUNTIF(D10:AF10,"Ab")</f>
        <v>0</v>
      </c>
      <c r="AH10" s="159">
        <f>COUNTIF(D10:AF10,"Le")</f>
        <v>0</v>
      </c>
      <c r="AI10" s="160">
        <f>COUNTIF(D10:AF10,"Pre")</f>
        <v>0</v>
      </c>
    </row>
    <row r="11" spans="1:37" ht="16.95" customHeight="1" x14ac:dyDescent="0.25">
      <c r="A11" s="4">
        <f>PP.5!A8</f>
        <v>0</v>
      </c>
      <c r="B11" s="5">
        <f>PP.5!B8</f>
        <v>0</v>
      </c>
      <c r="C11" s="56">
        <f>PP.5!D8</f>
        <v>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63">
        <f t="shared" ref="AG11:AG55" si="0">COUNTIF(D11:AF11,"Ab")</f>
        <v>0</v>
      </c>
      <c r="AH11" s="159">
        <f t="shared" ref="AH11:AH55" si="1">COUNTIF(D11:AF11,"Le")</f>
        <v>0</v>
      </c>
      <c r="AI11" s="160">
        <f t="shared" ref="AI11:AI55" si="2">COUNTIF(D11:AF11,"Pre")</f>
        <v>0</v>
      </c>
    </row>
    <row r="12" spans="1:37" ht="16.95" customHeight="1" x14ac:dyDescent="0.25">
      <c r="A12" s="4">
        <f>PP.5!A9</f>
        <v>0</v>
      </c>
      <c r="B12" s="5">
        <f>PP.5!B9</f>
        <v>0</v>
      </c>
      <c r="C12" s="56">
        <f>PP.5!D9</f>
        <v>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63">
        <f t="shared" si="0"/>
        <v>0</v>
      </c>
      <c r="AH12" s="159">
        <f t="shared" si="1"/>
        <v>0</v>
      </c>
      <c r="AI12" s="160">
        <f t="shared" si="2"/>
        <v>0</v>
      </c>
    </row>
    <row r="13" spans="1:37" ht="16.95" customHeight="1" x14ac:dyDescent="0.25">
      <c r="A13" s="4">
        <f>PP.5!A10</f>
        <v>0</v>
      </c>
      <c r="B13" s="5">
        <f>PP.5!B10</f>
        <v>0</v>
      </c>
      <c r="C13" s="56">
        <f>PP.5!D10</f>
        <v>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63">
        <f t="shared" si="0"/>
        <v>0</v>
      </c>
      <c r="AH13" s="159">
        <f t="shared" si="1"/>
        <v>0</v>
      </c>
      <c r="AI13" s="160">
        <f t="shared" si="2"/>
        <v>0</v>
      </c>
    </row>
    <row r="14" spans="1:37" ht="16.95" customHeight="1" x14ac:dyDescent="0.25">
      <c r="A14" s="4">
        <f>PP.5!A11</f>
        <v>0</v>
      </c>
      <c r="B14" s="5">
        <f>PP.5!B11</f>
        <v>0</v>
      </c>
      <c r="C14" s="56">
        <f>PP.5!D11</f>
        <v>0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63">
        <f t="shared" si="0"/>
        <v>0</v>
      </c>
      <c r="AH14" s="159">
        <f t="shared" si="1"/>
        <v>0</v>
      </c>
      <c r="AI14" s="160">
        <f t="shared" si="2"/>
        <v>0</v>
      </c>
    </row>
    <row r="15" spans="1:37" ht="16.95" customHeight="1" x14ac:dyDescent="0.25">
      <c r="A15" s="4">
        <f>PP.5!A12</f>
        <v>0</v>
      </c>
      <c r="B15" s="5">
        <f>PP.5!B12</f>
        <v>0</v>
      </c>
      <c r="C15" s="56">
        <f>PP.5!D12</f>
        <v>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63">
        <f t="shared" si="0"/>
        <v>0</v>
      </c>
      <c r="AH15" s="159">
        <f t="shared" si="1"/>
        <v>0</v>
      </c>
      <c r="AI15" s="160">
        <f t="shared" si="2"/>
        <v>0</v>
      </c>
    </row>
    <row r="16" spans="1:37" ht="16.95" customHeight="1" x14ac:dyDescent="0.25">
      <c r="A16" s="4">
        <f>PP.5!A13</f>
        <v>0</v>
      </c>
      <c r="B16" s="5">
        <f>PP.5!B13</f>
        <v>0</v>
      </c>
      <c r="C16" s="56">
        <f>PP.5!D13</f>
        <v>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63">
        <f t="shared" si="0"/>
        <v>0</v>
      </c>
      <c r="AH16" s="159">
        <f t="shared" si="1"/>
        <v>0</v>
      </c>
      <c r="AI16" s="160">
        <f t="shared" si="2"/>
        <v>0</v>
      </c>
    </row>
    <row r="17" spans="1:35" ht="16.95" customHeight="1" x14ac:dyDescent="0.25">
      <c r="A17" s="4">
        <f>PP.5!A14</f>
        <v>0</v>
      </c>
      <c r="B17" s="5">
        <f>PP.5!B14</f>
        <v>0</v>
      </c>
      <c r="C17" s="56">
        <f>PP.5!D14</f>
        <v>0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63">
        <f t="shared" si="0"/>
        <v>0</v>
      </c>
      <c r="AH17" s="159">
        <f t="shared" si="1"/>
        <v>0</v>
      </c>
      <c r="AI17" s="160">
        <f t="shared" si="2"/>
        <v>0</v>
      </c>
    </row>
    <row r="18" spans="1:35" ht="16.95" customHeight="1" x14ac:dyDescent="0.25">
      <c r="A18" s="4">
        <f>PP.5!A15</f>
        <v>0</v>
      </c>
      <c r="B18" s="5">
        <f>PP.5!B15</f>
        <v>0</v>
      </c>
      <c r="C18" s="56">
        <f>PP.5!D15</f>
        <v>0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63">
        <f t="shared" si="0"/>
        <v>0</v>
      </c>
      <c r="AH18" s="159">
        <f t="shared" si="1"/>
        <v>0</v>
      </c>
      <c r="AI18" s="160">
        <f t="shared" si="2"/>
        <v>0</v>
      </c>
    </row>
    <row r="19" spans="1:35" ht="16.95" customHeight="1" x14ac:dyDescent="0.25">
      <c r="A19" s="4">
        <f>PP.5!A16</f>
        <v>0</v>
      </c>
      <c r="B19" s="5">
        <f>PP.5!B16</f>
        <v>0</v>
      </c>
      <c r="C19" s="56">
        <f>PP.5!D16</f>
        <v>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63">
        <f t="shared" si="0"/>
        <v>0</v>
      </c>
      <c r="AH19" s="159">
        <f t="shared" si="1"/>
        <v>0</v>
      </c>
      <c r="AI19" s="160">
        <f t="shared" si="2"/>
        <v>0</v>
      </c>
    </row>
    <row r="20" spans="1:35" ht="16.95" customHeight="1" x14ac:dyDescent="0.25">
      <c r="A20" s="4">
        <f>PP.5!A17</f>
        <v>0</v>
      </c>
      <c r="B20" s="5">
        <f>PP.5!B17</f>
        <v>0</v>
      </c>
      <c r="C20" s="56">
        <f>PP.5!D17</f>
        <v>0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63">
        <f t="shared" si="0"/>
        <v>0</v>
      </c>
      <c r="AH20" s="159">
        <f t="shared" si="1"/>
        <v>0</v>
      </c>
      <c r="AI20" s="160">
        <f t="shared" si="2"/>
        <v>0</v>
      </c>
    </row>
    <row r="21" spans="1:35" ht="16.95" customHeight="1" x14ac:dyDescent="0.25">
      <c r="A21" s="4">
        <f>PP.5!A18</f>
        <v>0</v>
      </c>
      <c r="B21" s="5">
        <f>PP.5!B18</f>
        <v>0</v>
      </c>
      <c r="C21" s="56">
        <f>PP.5!D18</f>
        <v>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63">
        <f t="shared" si="0"/>
        <v>0</v>
      </c>
      <c r="AH21" s="159">
        <f t="shared" si="1"/>
        <v>0</v>
      </c>
      <c r="AI21" s="160">
        <f t="shared" si="2"/>
        <v>0</v>
      </c>
    </row>
    <row r="22" spans="1:35" ht="16.95" customHeight="1" x14ac:dyDescent="0.25">
      <c r="A22" s="4">
        <f>PP.5!A19</f>
        <v>0</v>
      </c>
      <c r="B22" s="5">
        <f>PP.5!B19</f>
        <v>0</v>
      </c>
      <c r="C22" s="56">
        <f>PP.5!D19</f>
        <v>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63">
        <f t="shared" si="0"/>
        <v>0</v>
      </c>
      <c r="AH22" s="159">
        <f t="shared" si="1"/>
        <v>0</v>
      </c>
      <c r="AI22" s="160">
        <f t="shared" si="2"/>
        <v>0</v>
      </c>
    </row>
    <row r="23" spans="1:35" ht="16.95" customHeight="1" x14ac:dyDescent="0.25">
      <c r="A23" s="4">
        <f>PP.5!A20</f>
        <v>0</v>
      </c>
      <c r="B23" s="5">
        <f>PP.5!B20</f>
        <v>0</v>
      </c>
      <c r="C23" s="56">
        <f>PP.5!D20</f>
        <v>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63">
        <f t="shared" si="0"/>
        <v>0</v>
      </c>
      <c r="AH23" s="159">
        <f t="shared" si="1"/>
        <v>0</v>
      </c>
      <c r="AI23" s="160">
        <f t="shared" si="2"/>
        <v>0</v>
      </c>
    </row>
    <row r="24" spans="1:35" ht="16.95" customHeight="1" x14ac:dyDescent="0.25">
      <c r="A24" s="4">
        <f>PP.5!A21</f>
        <v>0</v>
      </c>
      <c r="B24" s="5">
        <f>PP.5!B21</f>
        <v>0</v>
      </c>
      <c r="C24" s="56">
        <f>PP.5!D21</f>
        <v>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63">
        <f t="shared" si="0"/>
        <v>0</v>
      </c>
      <c r="AH24" s="159">
        <f t="shared" si="1"/>
        <v>0</v>
      </c>
      <c r="AI24" s="160">
        <f t="shared" si="2"/>
        <v>0</v>
      </c>
    </row>
    <row r="25" spans="1:35" ht="16.95" customHeight="1" x14ac:dyDescent="0.25">
      <c r="A25" s="4">
        <f>PP.5!A22</f>
        <v>0</v>
      </c>
      <c r="B25" s="5">
        <f>PP.5!B22</f>
        <v>0</v>
      </c>
      <c r="C25" s="56">
        <f>PP.5!D22</f>
        <v>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63">
        <f t="shared" si="0"/>
        <v>0</v>
      </c>
      <c r="AH25" s="159">
        <f t="shared" si="1"/>
        <v>0</v>
      </c>
      <c r="AI25" s="160">
        <f t="shared" si="2"/>
        <v>0</v>
      </c>
    </row>
    <row r="26" spans="1:35" ht="16.95" customHeight="1" x14ac:dyDescent="0.25">
      <c r="A26" s="4">
        <f>PP.5!A23</f>
        <v>0</v>
      </c>
      <c r="B26" s="5">
        <f>PP.5!B23</f>
        <v>0</v>
      </c>
      <c r="C26" s="56">
        <f>PP.5!D23</f>
        <v>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63">
        <f t="shared" si="0"/>
        <v>0</v>
      </c>
      <c r="AH26" s="159">
        <f t="shared" si="1"/>
        <v>0</v>
      </c>
      <c r="AI26" s="160">
        <f t="shared" si="2"/>
        <v>0</v>
      </c>
    </row>
    <row r="27" spans="1:35" ht="16.95" customHeight="1" x14ac:dyDescent="0.25">
      <c r="A27" s="4">
        <f>PP.5!A24</f>
        <v>0</v>
      </c>
      <c r="B27" s="5">
        <f>PP.5!B24</f>
        <v>0</v>
      </c>
      <c r="C27" s="56">
        <f>PP.5!D24</f>
        <v>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63">
        <f t="shared" si="0"/>
        <v>0</v>
      </c>
      <c r="AH27" s="159">
        <f t="shared" si="1"/>
        <v>0</v>
      </c>
      <c r="AI27" s="160">
        <f t="shared" si="2"/>
        <v>0</v>
      </c>
    </row>
    <row r="28" spans="1:35" ht="16.95" customHeight="1" x14ac:dyDescent="0.25">
      <c r="A28" s="4">
        <f>PP.5!A25</f>
        <v>0</v>
      </c>
      <c r="B28" s="5">
        <f>PP.5!B25</f>
        <v>0</v>
      </c>
      <c r="C28" s="56">
        <f>PP.5!D25</f>
        <v>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63">
        <f t="shared" si="0"/>
        <v>0</v>
      </c>
      <c r="AH28" s="159">
        <f t="shared" si="1"/>
        <v>0</v>
      </c>
      <c r="AI28" s="160">
        <f t="shared" si="2"/>
        <v>0</v>
      </c>
    </row>
    <row r="29" spans="1:35" ht="16.95" customHeight="1" x14ac:dyDescent="0.25">
      <c r="A29" s="4">
        <f>PP.5!A26</f>
        <v>0</v>
      </c>
      <c r="B29" s="5">
        <f>PP.5!B26</f>
        <v>0</v>
      </c>
      <c r="C29" s="56">
        <f>PP.5!D26</f>
        <v>0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63">
        <f t="shared" si="0"/>
        <v>0</v>
      </c>
      <c r="AH29" s="159">
        <f t="shared" si="1"/>
        <v>0</v>
      </c>
      <c r="AI29" s="160">
        <f t="shared" si="2"/>
        <v>0</v>
      </c>
    </row>
    <row r="30" spans="1:35" ht="16.95" customHeight="1" x14ac:dyDescent="0.25">
      <c r="A30" s="4">
        <f>PP.5!A27</f>
        <v>0</v>
      </c>
      <c r="B30" s="5">
        <f>PP.5!B27</f>
        <v>0</v>
      </c>
      <c r="C30" s="56">
        <f>PP.5!D27</f>
        <v>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63">
        <f t="shared" si="0"/>
        <v>0</v>
      </c>
      <c r="AH30" s="159">
        <f t="shared" si="1"/>
        <v>0</v>
      </c>
      <c r="AI30" s="160">
        <f t="shared" si="2"/>
        <v>0</v>
      </c>
    </row>
    <row r="31" spans="1:35" ht="16.95" customHeight="1" x14ac:dyDescent="0.25">
      <c r="A31" s="4">
        <f>PP.5!A28</f>
        <v>0</v>
      </c>
      <c r="B31" s="5">
        <f>PP.5!B28</f>
        <v>0</v>
      </c>
      <c r="C31" s="56">
        <f>PP.5!D28</f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63">
        <f t="shared" si="0"/>
        <v>0</v>
      </c>
      <c r="AH31" s="159">
        <f t="shared" si="1"/>
        <v>0</v>
      </c>
      <c r="AI31" s="160">
        <f t="shared" si="2"/>
        <v>0</v>
      </c>
    </row>
    <row r="32" spans="1:35" ht="16.95" customHeight="1" x14ac:dyDescent="0.25">
      <c r="A32" s="4">
        <f>PP.5!A29</f>
        <v>0</v>
      </c>
      <c r="B32" s="5">
        <f>PP.5!B29</f>
        <v>0</v>
      </c>
      <c r="C32" s="56">
        <f>PP.5!D29</f>
        <v>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63">
        <f t="shared" si="0"/>
        <v>0</v>
      </c>
      <c r="AH32" s="159">
        <f t="shared" si="1"/>
        <v>0</v>
      </c>
      <c r="AI32" s="160">
        <f t="shared" si="2"/>
        <v>0</v>
      </c>
    </row>
    <row r="33" spans="1:35" ht="16.95" customHeight="1" x14ac:dyDescent="0.25">
      <c r="A33" s="4">
        <f>PP.5!A30</f>
        <v>0</v>
      </c>
      <c r="B33" s="5">
        <f>PP.5!B30</f>
        <v>0</v>
      </c>
      <c r="C33" s="56">
        <f>PP.5!D30</f>
        <v>0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63">
        <f t="shared" si="0"/>
        <v>0</v>
      </c>
      <c r="AH33" s="159">
        <f t="shared" si="1"/>
        <v>0</v>
      </c>
      <c r="AI33" s="160">
        <f t="shared" si="2"/>
        <v>0</v>
      </c>
    </row>
    <row r="34" spans="1:35" ht="16.95" customHeight="1" x14ac:dyDescent="0.25">
      <c r="A34" s="4">
        <f>PP.5!A31</f>
        <v>0</v>
      </c>
      <c r="B34" s="5">
        <f>PP.5!B31</f>
        <v>0</v>
      </c>
      <c r="C34" s="56">
        <f>PP.5!D31</f>
        <v>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63">
        <f t="shared" si="0"/>
        <v>0</v>
      </c>
      <c r="AH34" s="159">
        <f t="shared" si="1"/>
        <v>0</v>
      </c>
      <c r="AI34" s="160">
        <f t="shared" si="2"/>
        <v>0</v>
      </c>
    </row>
    <row r="35" spans="1:35" ht="16.95" customHeight="1" x14ac:dyDescent="0.25">
      <c r="A35" s="4">
        <f>PP.5!A32</f>
        <v>0</v>
      </c>
      <c r="B35" s="5">
        <f>PP.5!B32</f>
        <v>0</v>
      </c>
      <c r="C35" s="56">
        <f>PP.5!D32</f>
        <v>0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63">
        <f t="shared" si="0"/>
        <v>0</v>
      </c>
      <c r="AH35" s="159">
        <f t="shared" si="1"/>
        <v>0</v>
      </c>
      <c r="AI35" s="160">
        <f t="shared" si="2"/>
        <v>0</v>
      </c>
    </row>
    <row r="36" spans="1:35" ht="16.95" customHeight="1" x14ac:dyDescent="0.25">
      <c r="A36" s="4">
        <f>PP.5!A33</f>
        <v>0</v>
      </c>
      <c r="B36" s="5">
        <f>PP.5!B33</f>
        <v>0</v>
      </c>
      <c r="C36" s="56">
        <f>PP.5!D33</f>
        <v>0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63">
        <f t="shared" si="0"/>
        <v>0</v>
      </c>
      <c r="AH36" s="159">
        <f t="shared" si="1"/>
        <v>0</v>
      </c>
      <c r="AI36" s="160">
        <f t="shared" si="2"/>
        <v>0</v>
      </c>
    </row>
    <row r="37" spans="1:35" ht="16.95" customHeight="1" x14ac:dyDescent="0.25">
      <c r="A37" s="4">
        <f>PP.5!A34</f>
        <v>0</v>
      </c>
      <c r="B37" s="5">
        <f>PP.5!B34</f>
        <v>0</v>
      </c>
      <c r="C37" s="56">
        <f>PP.5!D34</f>
        <v>0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63">
        <f t="shared" si="0"/>
        <v>0</v>
      </c>
      <c r="AH37" s="159">
        <f t="shared" si="1"/>
        <v>0</v>
      </c>
      <c r="AI37" s="160">
        <f t="shared" si="2"/>
        <v>0</v>
      </c>
    </row>
    <row r="38" spans="1:35" ht="16.95" customHeight="1" x14ac:dyDescent="0.25">
      <c r="A38" s="4">
        <f>PP.5!A35</f>
        <v>0</v>
      </c>
      <c r="B38" s="5">
        <f>PP.5!B35</f>
        <v>0</v>
      </c>
      <c r="C38" s="56">
        <f>PP.5!D35</f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63">
        <f t="shared" si="0"/>
        <v>0</v>
      </c>
      <c r="AH38" s="159">
        <f t="shared" si="1"/>
        <v>0</v>
      </c>
      <c r="AI38" s="160">
        <f t="shared" si="2"/>
        <v>0</v>
      </c>
    </row>
    <row r="39" spans="1:35" ht="16.95" customHeight="1" x14ac:dyDescent="0.25">
      <c r="A39" s="4">
        <f>PP.5!A36</f>
        <v>0</v>
      </c>
      <c r="B39" s="5">
        <f>PP.5!B36</f>
        <v>0</v>
      </c>
      <c r="C39" s="56">
        <f>PP.5!D36</f>
        <v>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63">
        <f t="shared" si="0"/>
        <v>0</v>
      </c>
      <c r="AH39" s="159">
        <f t="shared" si="1"/>
        <v>0</v>
      </c>
      <c r="AI39" s="160">
        <f t="shared" si="2"/>
        <v>0</v>
      </c>
    </row>
    <row r="40" spans="1:35" ht="16.95" customHeight="1" x14ac:dyDescent="0.25">
      <c r="A40" s="4">
        <f>PP.5!A37</f>
        <v>0</v>
      </c>
      <c r="B40" s="5">
        <f>PP.5!B37</f>
        <v>0</v>
      </c>
      <c r="C40" s="56">
        <f>PP.5!D37</f>
        <v>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63">
        <f t="shared" si="0"/>
        <v>0</v>
      </c>
      <c r="AH40" s="159">
        <f t="shared" si="1"/>
        <v>0</v>
      </c>
      <c r="AI40" s="160">
        <f t="shared" si="2"/>
        <v>0</v>
      </c>
    </row>
    <row r="41" spans="1:35" ht="16.95" customHeight="1" x14ac:dyDescent="0.25">
      <c r="A41" s="4">
        <f>PP.5!A38</f>
        <v>0</v>
      </c>
      <c r="B41" s="5">
        <f>PP.5!B38</f>
        <v>0</v>
      </c>
      <c r="C41" s="56">
        <f>PP.5!D38</f>
        <v>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63">
        <f t="shared" si="0"/>
        <v>0</v>
      </c>
      <c r="AH41" s="159">
        <f t="shared" si="1"/>
        <v>0</v>
      </c>
      <c r="AI41" s="160">
        <f t="shared" si="2"/>
        <v>0</v>
      </c>
    </row>
    <row r="42" spans="1:35" ht="16.95" customHeight="1" x14ac:dyDescent="0.25">
      <c r="A42" s="4">
        <f>PP.5!A39</f>
        <v>0</v>
      </c>
      <c r="B42" s="5">
        <f>PP.5!B39</f>
        <v>0</v>
      </c>
      <c r="C42" s="56">
        <f>PP.5!D39</f>
        <v>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63">
        <f t="shared" si="0"/>
        <v>0</v>
      </c>
      <c r="AH42" s="159">
        <f t="shared" si="1"/>
        <v>0</v>
      </c>
      <c r="AI42" s="160">
        <f t="shared" si="2"/>
        <v>0</v>
      </c>
    </row>
    <row r="43" spans="1:35" ht="16.95" customHeight="1" x14ac:dyDescent="0.25">
      <c r="A43" s="4">
        <f>PP.5!A40</f>
        <v>0</v>
      </c>
      <c r="B43" s="5">
        <f>PP.5!B40</f>
        <v>0</v>
      </c>
      <c r="C43" s="56">
        <f>PP.5!D40</f>
        <v>0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63">
        <f t="shared" si="0"/>
        <v>0</v>
      </c>
      <c r="AH43" s="159">
        <f t="shared" si="1"/>
        <v>0</v>
      </c>
      <c r="AI43" s="160">
        <f t="shared" si="2"/>
        <v>0</v>
      </c>
    </row>
    <row r="44" spans="1:35" ht="16.95" customHeight="1" x14ac:dyDescent="0.25">
      <c r="A44" s="4">
        <f>PP.5!A41</f>
        <v>0</v>
      </c>
      <c r="B44" s="5">
        <f>PP.5!B41</f>
        <v>0</v>
      </c>
      <c r="C44" s="56">
        <f>PP.5!D41</f>
        <v>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63">
        <f t="shared" si="0"/>
        <v>0</v>
      </c>
      <c r="AH44" s="159">
        <f t="shared" si="1"/>
        <v>0</v>
      </c>
      <c r="AI44" s="160">
        <f t="shared" si="2"/>
        <v>0</v>
      </c>
    </row>
    <row r="45" spans="1:35" ht="16.95" customHeight="1" x14ac:dyDescent="0.25">
      <c r="A45" s="4">
        <f>PP.5!A42</f>
        <v>0</v>
      </c>
      <c r="B45" s="5">
        <f>PP.5!B42</f>
        <v>0</v>
      </c>
      <c r="C45" s="56">
        <f>PP.5!D42</f>
        <v>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63">
        <f t="shared" si="0"/>
        <v>0</v>
      </c>
      <c r="AH45" s="159">
        <f t="shared" si="1"/>
        <v>0</v>
      </c>
      <c r="AI45" s="160">
        <f t="shared" si="2"/>
        <v>0</v>
      </c>
    </row>
    <row r="46" spans="1:35" ht="16.95" customHeight="1" x14ac:dyDescent="0.25">
      <c r="A46" s="4">
        <f>PP.5!A43</f>
        <v>0</v>
      </c>
      <c r="B46" s="5">
        <f>PP.5!B43</f>
        <v>0</v>
      </c>
      <c r="C46" s="56">
        <f>PP.5!D43</f>
        <v>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63">
        <f t="shared" si="0"/>
        <v>0</v>
      </c>
      <c r="AH46" s="159">
        <f t="shared" si="1"/>
        <v>0</v>
      </c>
      <c r="AI46" s="160">
        <f t="shared" si="2"/>
        <v>0</v>
      </c>
    </row>
    <row r="47" spans="1:35" ht="16.95" customHeight="1" x14ac:dyDescent="0.25">
      <c r="A47" s="4">
        <f>PP.5!A44</f>
        <v>0</v>
      </c>
      <c r="B47" s="5">
        <f>PP.5!B44</f>
        <v>0</v>
      </c>
      <c r="C47" s="56">
        <f>PP.5!D44</f>
        <v>0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63">
        <f t="shared" si="0"/>
        <v>0</v>
      </c>
      <c r="AH47" s="159">
        <f t="shared" si="1"/>
        <v>0</v>
      </c>
      <c r="AI47" s="160">
        <f t="shared" si="2"/>
        <v>0</v>
      </c>
    </row>
    <row r="48" spans="1:35" ht="16.95" customHeight="1" x14ac:dyDescent="0.25">
      <c r="A48" s="4">
        <f>PP.5!A45</f>
        <v>0</v>
      </c>
      <c r="B48" s="5">
        <f>PP.5!B45</f>
        <v>0</v>
      </c>
      <c r="C48" s="56">
        <f>PP.5!D45</f>
        <v>0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63">
        <f t="shared" si="0"/>
        <v>0</v>
      </c>
      <c r="AH48" s="159">
        <f t="shared" si="1"/>
        <v>0</v>
      </c>
      <c r="AI48" s="160">
        <f t="shared" si="2"/>
        <v>0</v>
      </c>
    </row>
    <row r="49" spans="1:35" ht="16.95" customHeight="1" x14ac:dyDescent="0.25">
      <c r="A49" s="4">
        <f>PP.5!A46</f>
        <v>0</v>
      </c>
      <c r="B49" s="5">
        <f>PP.5!B46</f>
        <v>0</v>
      </c>
      <c r="C49" s="56">
        <f>PP.5!D46</f>
        <v>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63">
        <f t="shared" si="0"/>
        <v>0</v>
      </c>
      <c r="AH49" s="159">
        <f t="shared" si="1"/>
        <v>0</v>
      </c>
      <c r="AI49" s="160">
        <f t="shared" si="2"/>
        <v>0</v>
      </c>
    </row>
    <row r="50" spans="1:35" ht="16.95" customHeight="1" x14ac:dyDescent="0.25">
      <c r="A50" s="4">
        <f>PP.5!A47</f>
        <v>0</v>
      </c>
      <c r="B50" s="5">
        <f>PP.5!B47</f>
        <v>0</v>
      </c>
      <c r="C50" s="56">
        <f>PP.5!D47</f>
        <v>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63">
        <f t="shared" si="0"/>
        <v>0</v>
      </c>
      <c r="AH50" s="159">
        <f t="shared" si="1"/>
        <v>0</v>
      </c>
      <c r="AI50" s="160">
        <f t="shared" si="2"/>
        <v>0</v>
      </c>
    </row>
    <row r="51" spans="1:35" ht="16.95" customHeight="1" x14ac:dyDescent="0.25">
      <c r="A51" s="4">
        <f>PP.5!A48</f>
        <v>0</v>
      </c>
      <c r="B51" s="5">
        <f>PP.5!B48</f>
        <v>0</v>
      </c>
      <c r="C51" s="56">
        <f>PP.5!D48</f>
        <v>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63">
        <f t="shared" si="0"/>
        <v>0</v>
      </c>
      <c r="AH51" s="159">
        <f t="shared" si="1"/>
        <v>0</v>
      </c>
      <c r="AI51" s="160">
        <f t="shared" si="2"/>
        <v>0</v>
      </c>
    </row>
    <row r="52" spans="1:35" ht="16.95" customHeight="1" x14ac:dyDescent="0.25">
      <c r="A52" s="4">
        <f>PP.5!A49</f>
        <v>0</v>
      </c>
      <c r="B52" s="5">
        <f>PP.5!B49</f>
        <v>0</v>
      </c>
      <c r="C52" s="56">
        <f>PP.5!D49</f>
        <v>0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63">
        <f t="shared" si="0"/>
        <v>0</v>
      </c>
      <c r="AH52" s="159">
        <f t="shared" si="1"/>
        <v>0</v>
      </c>
      <c r="AI52" s="160">
        <f t="shared" si="2"/>
        <v>0</v>
      </c>
    </row>
    <row r="53" spans="1:35" ht="16.95" customHeight="1" x14ac:dyDescent="0.25">
      <c r="A53" s="4">
        <f>PP.5!A50</f>
        <v>0</v>
      </c>
      <c r="B53" s="5">
        <f>PP.5!B50</f>
        <v>0</v>
      </c>
      <c r="C53" s="56">
        <f>PP.5!D50</f>
        <v>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63">
        <f>COUNTIF(D53:AF53,"Ab")</f>
        <v>0</v>
      </c>
      <c r="AH53" s="159">
        <f t="shared" si="1"/>
        <v>0</v>
      </c>
      <c r="AI53" s="160">
        <f t="shared" si="2"/>
        <v>0</v>
      </c>
    </row>
    <row r="54" spans="1:35" ht="16.95" customHeight="1" x14ac:dyDescent="0.25">
      <c r="A54" s="4"/>
      <c r="B54" s="5"/>
      <c r="C54" s="56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63">
        <f t="shared" si="0"/>
        <v>0</v>
      </c>
      <c r="AH54" s="159">
        <f t="shared" si="1"/>
        <v>0</v>
      </c>
      <c r="AI54" s="160">
        <f t="shared" si="2"/>
        <v>0</v>
      </c>
    </row>
    <row r="55" spans="1:35" ht="16.95" customHeight="1" x14ac:dyDescent="0.25">
      <c r="A55" s="4">
        <f>PP.5!A51</f>
        <v>0</v>
      </c>
      <c r="B55" s="5">
        <f>PP.5!B51</f>
        <v>0</v>
      </c>
      <c r="C55" s="56">
        <f>PP.5!D51</f>
        <v>0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63">
        <f t="shared" si="0"/>
        <v>0</v>
      </c>
      <c r="AH55" s="159">
        <f t="shared" si="1"/>
        <v>0</v>
      </c>
      <c r="AI55" s="160">
        <f t="shared" si="2"/>
        <v>0</v>
      </c>
    </row>
    <row r="56" spans="1:35" ht="21" x14ac:dyDescent="0.25">
      <c r="A56" s="439"/>
      <c r="B56" s="440"/>
      <c r="C56" s="57" t="s">
        <v>93</v>
      </c>
      <c r="D56" s="58">
        <f t="shared" ref="D56:F56" si="3">COUNTIF(D10:D55,"Ab")</f>
        <v>0</v>
      </c>
      <c r="E56" s="58">
        <f t="shared" si="3"/>
        <v>0</v>
      </c>
      <c r="F56" s="58">
        <f t="shared" si="3"/>
        <v>0</v>
      </c>
      <c r="G56" s="58">
        <f>COUNTIF(G10:G55,"Ab")</f>
        <v>0</v>
      </c>
      <c r="H56" s="58">
        <f t="shared" ref="H56:AF56" si="4">COUNTIF(H10:H55,"Ab")</f>
        <v>0</v>
      </c>
      <c r="I56" s="58">
        <f t="shared" si="4"/>
        <v>0</v>
      </c>
      <c r="J56" s="58">
        <f t="shared" si="4"/>
        <v>0</v>
      </c>
      <c r="K56" s="58">
        <f t="shared" si="4"/>
        <v>0</v>
      </c>
      <c r="L56" s="58">
        <f t="shared" si="4"/>
        <v>0</v>
      </c>
      <c r="M56" s="58">
        <f t="shared" si="4"/>
        <v>0</v>
      </c>
      <c r="N56" s="58">
        <f t="shared" si="4"/>
        <v>0</v>
      </c>
      <c r="O56" s="58">
        <f t="shared" si="4"/>
        <v>0</v>
      </c>
      <c r="P56" s="58">
        <f t="shared" si="4"/>
        <v>0</v>
      </c>
      <c r="Q56" s="58">
        <f t="shared" si="4"/>
        <v>0</v>
      </c>
      <c r="R56" s="58">
        <f t="shared" si="4"/>
        <v>0</v>
      </c>
      <c r="S56" s="58">
        <f t="shared" si="4"/>
        <v>0</v>
      </c>
      <c r="T56" s="58">
        <f t="shared" si="4"/>
        <v>0</v>
      </c>
      <c r="U56" s="58">
        <f t="shared" si="4"/>
        <v>0</v>
      </c>
      <c r="V56" s="58">
        <f t="shared" si="4"/>
        <v>0</v>
      </c>
      <c r="W56" s="58">
        <f t="shared" si="4"/>
        <v>0</v>
      </c>
      <c r="X56" s="58">
        <f t="shared" si="4"/>
        <v>0</v>
      </c>
      <c r="Y56" s="58">
        <f t="shared" si="4"/>
        <v>0</v>
      </c>
      <c r="Z56" s="58">
        <f t="shared" si="4"/>
        <v>0</v>
      </c>
      <c r="AA56" s="58">
        <f t="shared" si="4"/>
        <v>0</v>
      </c>
      <c r="AB56" s="58">
        <f t="shared" si="4"/>
        <v>0</v>
      </c>
      <c r="AC56" s="58">
        <f t="shared" si="4"/>
        <v>0</v>
      </c>
      <c r="AD56" s="58">
        <f t="shared" si="4"/>
        <v>0</v>
      </c>
      <c r="AE56" s="58">
        <f t="shared" si="4"/>
        <v>0</v>
      </c>
      <c r="AF56" s="58">
        <f t="shared" si="4"/>
        <v>0</v>
      </c>
      <c r="AG56" s="442"/>
      <c r="AH56" s="443"/>
      <c r="AI56" s="443"/>
    </row>
    <row r="57" spans="1:35" ht="21" x14ac:dyDescent="0.25">
      <c r="A57" s="267"/>
      <c r="B57" s="441"/>
      <c r="C57" s="61" t="s">
        <v>94</v>
      </c>
      <c r="D57" s="62">
        <f t="shared" ref="D57:F57" si="5">COUNTIF(D10:D55,"Le")</f>
        <v>0</v>
      </c>
      <c r="E57" s="62">
        <f t="shared" si="5"/>
        <v>0</v>
      </c>
      <c r="F57" s="62">
        <f t="shared" si="5"/>
        <v>0</v>
      </c>
      <c r="G57" s="62">
        <f>COUNTIF(G10:G55,"Le")</f>
        <v>0</v>
      </c>
      <c r="H57" s="62">
        <f t="shared" ref="H57:AF57" si="6">COUNTIF(H10:H55,"Le")</f>
        <v>0</v>
      </c>
      <c r="I57" s="62">
        <f t="shared" si="6"/>
        <v>0</v>
      </c>
      <c r="J57" s="62">
        <f t="shared" si="6"/>
        <v>0</v>
      </c>
      <c r="K57" s="62">
        <f t="shared" si="6"/>
        <v>0</v>
      </c>
      <c r="L57" s="62">
        <f t="shared" si="6"/>
        <v>0</v>
      </c>
      <c r="M57" s="62">
        <f t="shared" si="6"/>
        <v>0</v>
      </c>
      <c r="N57" s="62">
        <f t="shared" si="6"/>
        <v>0</v>
      </c>
      <c r="O57" s="62">
        <f t="shared" si="6"/>
        <v>0</v>
      </c>
      <c r="P57" s="62">
        <f t="shared" si="6"/>
        <v>0</v>
      </c>
      <c r="Q57" s="62">
        <f t="shared" si="6"/>
        <v>0</v>
      </c>
      <c r="R57" s="62">
        <f t="shared" si="6"/>
        <v>0</v>
      </c>
      <c r="S57" s="62">
        <f t="shared" si="6"/>
        <v>0</v>
      </c>
      <c r="T57" s="62">
        <f t="shared" si="6"/>
        <v>0</v>
      </c>
      <c r="U57" s="62">
        <f t="shared" si="6"/>
        <v>0</v>
      </c>
      <c r="V57" s="62">
        <f t="shared" si="6"/>
        <v>0</v>
      </c>
      <c r="W57" s="62">
        <f t="shared" si="6"/>
        <v>0</v>
      </c>
      <c r="X57" s="62">
        <f t="shared" si="6"/>
        <v>0</v>
      </c>
      <c r="Y57" s="62">
        <f t="shared" si="6"/>
        <v>0</v>
      </c>
      <c r="Z57" s="62">
        <f t="shared" si="6"/>
        <v>0</v>
      </c>
      <c r="AA57" s="62">
        <f t="shared" si="6"/>
        <v>0</v>
      </c>
      <c r="AB57" s="62">
        <f t="shared" si="6"/>
        <v>0</v>
      </c>
      <c r="AC57" s="62">
        <f t="shared" si="6"/>
        <v>0</v>
      </c>
      <c r="AD57" s="62">
        <f t="shared" si="6"/>
        <v>0</v>
      </c>
      <c r="AE57" s="62">
        <f t="shared" si="6"/>
        <v>0</v>
      </c>
      <c r="AF57" s="62">
        <f t="shared" si="6"/>
        <v>0</v>
      </c>
      <c r="AG57" s="444"/>
      <c r="AH57" s="430"/>
      <c r="AI57" s="430"/>
    </row>
    <row r="58" spans="1:35" ht="21" x14ac:dyDescent="0.25">
      <c r="A58" s="267"/>
      <c r="B58" s="441"/>
      <c r="C58" s="59" t="s">
        <v>96</v>
      </c>
      <c r="D58" s="60">
        <f t="shared" ref="D58:F58" si="7">COUNTIF(D10:D55,"Pre")</f>
        <v>0</v>
      </c>
      <c r="E58" s="60">
        <f t="shared" si="7"/>
        <v>0</v>
      </c>
      <c r="F58" s="60">
        <f t="shared" si="7"/>
        <v>0</v>
      </c>
      <c r="G58" s="60">
        <f t="shared" ref="G58:AF58" si="8">COUNTIF(G10:G55,"Pre")</f>
        <v>0</v>
      </c>
      <c r="H58" s="60">
        <f t="shared" si="8"/>
        <v>0</v>
      </c>
      <c r="I58" s="60">
        <f t="shared" si="8"/>
        <v>0</v>
      </c>
      <c r="J58" s="60">
        <f t="shared" si="8"/>
        <v>0</v>
      </c>
      <c r="K58" s="60">
        <f t="shared" si="8"/>
        <v>0</v>
      </c>
      <c r="L58" s="60">
        <f t="shared" si="8"/>
        <v>0</v>
      </c>
      <c r="M58" s="60">
        <f t="shared" si="8"/>
        <v>0</v>
      </c>
      <c r="N58" s="60">
        <f t="shared" si="8"/>
        <v>0</v>
      </c>
      <c r="O58" s="60">
        <f t="shared" si="8"/>
        <v>0</v>
      </c>
      <c r="P58" s="60">
        <f t="shared" si="8"/>
        <v>0</v>
      </c>
      <c r="Q58" s="60">
        <f t="shared" si="8"/>
        <v>0</v>
      </c>
      <c r="R58" s="60">
        <f t="shared" si="8"/>
        <v>0</v>
      </c>
      <c r="S58" s="60">
        <f t="shared" si="8"/>
        <v>0</v>
      </c>
      <c r="T58" s="60">
        <f t="shared" si="8"/>
        <v>0</v>
      </c>
      <c r="U58" s="60">
        <f t="shared" si="8"/>
        <v>0</v>
      </c>
      <c r="V58" s="60">
        <f t="shared" si="8"/>
        <v>0</v>
      </c>
      <c r="W58" s="60">
        <f t="shared" si="8"/>
        <v>0</v>
      </c>
      <c r="X58" s="60">
        <f t="shared" si="8"/>
        <v>0</v>
      </c>
      <c r="Y58" s="60">
        <f t="shared" si="8"/>
        <v>0</v>
      </c>
      <c r="Z58" s="60">
        <f t="shared" si="8"/>
        <v>0</v>
      </c>
      <c r="AA58" s="60">
        <f t="shared" si="8"/>
        <v>0</v>
      </c>
      <c r="AB58" s="60">
        <f t="shared" si="8"/>
        <v>0</v>
      </c>
      <c r="AC58" s="60">
        <f t="shared" si="8"/>
        <v>0</v>
      </c>
      <c r="AD58" s="60">
        <f t="shared" si="8"/>
        <v>0</v>
      </c>
      <c r="AE58" s="60">
        <f t="shared" si="8"/>
        <v>0</v>
      </c>
      <c r="AF58" s="60">
        <f t="shared" si="8"/>
        <v>0</v>
      </c>
      <c r="AG58" s="444"/>
      <c r="AH58" s="430"/>
      <c r="AI58" s="430"/>
    </row>
    <row r="59" spans="1:35" ht="21" x14ac:dyDescent="0.25">
      <c r="A59" s="55"/>
      <c r="B59" s="37"/>
      <c r="C59" s="38"/>
      <c r="D59" s="172" t="s">
        <v>97</v>
      </c>
      <c r="E59" s="172" t="s">
        <v>98</v>
      </c>
      <c r="F59" s="172" t="s">
        <v>99</v>
      </c>
      <c r="G59" s="172" t="s">
        <v>100</v>
      </c>
      <c r="H59" s="172" t="s">
        <v>101</v>
      </c>
      <c r="I59" s="36"/>
      <c r="J59" s="36"/>
      <c r="K59" s="36"/>
    </row>
    <row r="60" spans="1:35" ht="22.5" customHeight="1" x14ac:dyDescent="0.25">
      <c r="A60" s="8"/>
      <c r="B60" s="8"/>
      <c r="C60" s="8"/>
      <c r="D60" s="35">
        <f>COUNTIF(D9:AH9,"MON.")</f>
        <v>0</v>
      </c>
      <c r="E60" s="35">
        <f>COUNTIF(D9:AH9,"TUE.")</f>
        <v>0</v>
      </c>
      <c r="F60" s="35">
        <f>COUNTIF(D9:AH9,"WED.")</f>
        <v>0</v>
      </c>
      <c r="G60" s="35">
        <f>COUNTIF(D9:AH9,"THU.")</f>
        <v>0</v>
      </c>
      <c r="H60" s="35">
        <f>COUNTIF(D9:AH9,"FRI.")</f>
        <v>0</v>
      </c>
      <c r="I60" s="169">
        <f>SUM(D60:H60)</f>
        <v>0</v>
      </c>
      <c r="U60" s="427" t="s">
        <v>93</v>
      </c>
      <c r="V60" s="427"/>
      <c r="W60" s="427"/>
      <c r="X60" s="35" t="s">
        <v>127</v>
      </c>
      <c r="Y60" s="35" t="s">
        <v>124</v>
      </c>
      <c r="AE60" s="445"/>
      <c r="AF60" s="445"/>
      <c r="AG60" s="445"/>
      <c r="AH60" s="445"/>
      <c r="AI60" s="445"/>
    </row>
    <row r="61" spans="1:35" ht="22.5" customHeight="1" x14ac:dyDescent="0.25">
      <c r="A61" s="8"/>
      <c r="B61" s="8"/>
      <c r="C61" s="8"/>
      <c r="U61" s="427" t="s">
        <v>94</v>
      </c>
      <c r="V61" s="427"/>
      <c r="W61" s="427"/>
      <c r="X61" s="35" t="s">
        <v>127</v>
      </c>
      <c r="Y61" s="35" t="s">
        <v>125</v>
      </c>
      <c r="AE61" s="430"/>
      <c r="AF61" s="430"/>
      <c r="AG61" s="430"/>
      <c r="AH61" s="430"/>
      <c r="AI61" s="430"/>
    </row>
    <row r="62" spans="1:35" ht="22.5" customHeight="1" x14ac:dyDescent="0.25">
      <c r="A62" s="8"/>
      <c r="B62" s="8"/>
      <c r="C62" s="8"/>
      <c r="U62" s="427" t="s">
        <v>95</v>
      </c>
      <c r="V62" s="427"/>
      <c r="W62" s="427"/>
      <c r="X62" s="35" t="s">
        <v>127</v>
      </c>
      <c r="Y62" s="35" t="s">
        <v>126</v>
      </c>
      <c r="AE62" s="430"/>
      <c r="AF62" s="430"/>
      <c r="AG62" s="430"/>
      <c r="AH62" s="430"/>
      <c r="AI62" s="430"/>
    </row>
    <row r="63" spans="1:35" ht="23.4" x14ac:dyDescent="0.25">
      <c r="A63" s="8"/>
      <c r="B63" s="8"/>
      <c r="C63" s="8"/>
    </row>
    <row r="64" spans="1:35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r/6FBL5aKp7yHnECsIjFRdYc8rfAvCz2PiSg5yDNg1mByHTcAhZCBJG30pqB7m4g4UnOxDdRqer8vs2ZZ7xWmA==" saltValue="faasJk1rGVzCj5+jYsoOFQ==" spinCount="100000" sheet="1" objects="1" scenarios="1"/>
  <dataConsolidate/>
  <mergeCells count="26">
    <mergeCell ref="T1:AI1"/>
    <mergeCell ref="AE62:AI62"/>
    <mergeCell ref="AH8:AH9"/>
    <mergeCell ref="AI8:AI9"/>
    <mergeCell ref="A56:B58"/>
    <mergeCell ref="AG56:AI58"/>
    <mergeCell ref="AE60:AI60"/>
    <mergeCell ref="AE61:AI61"/>
    <mergeCell ref="A5:A9"/>
    <mergeCell ref="B5:B9"/>
    <mergeCell ref="C5:C9"/>
    <mergeCell ref="AG8:AG9"/>
    <mergeCell ref="A1:S1"/>
    <mergeCell ref="A2:S2"/>
    <mergeCell ref="A3:S3"/>
    <mergeCell ref="A4:F4"/>
    <mergeCell ref="U60:W60"/>
    <mergeCell ref="U61:W61"/>
    <mergeCell ref="U62:W62"/>
    <mergeCell ref="G4:S4"/>
    <mergeCell ref="T2:AI2"/>
    <mergeCell ref="T3:AI3"/>
    <mergeCell ref="AC4:AI4"/>
    <mergeCell ref="D5:S7"/>
    <mergeCell ref="T5:AI7"/>
    <mergeCell ref="T4:AB4"/>
  </mergeCells>
  <conditionalFormatting sqref="D10:AF55">
    <cfRule type="containsText" dxfId="14" priority="1" operator="containsText" text="Le">
      <formula>NOT(ISERROR(SEARCH("Le",D10)))</formula>
    </cfRule>
    <cfRule type="containsText" dxfId="13" priority="2" operator="containsText" text="Ab">
      <formula>NOT(ISERROR(SEARCH("Ab",D10)))</formula>
    </cfRule>
    <cfRule type="containsText" dxfId="12" priority="3" operator="containsText" text="Pre">
      <formula>NOT(ISERROR(SEARCH("Pre",D10)))</formula>
    </cfRule>
  </conditionalFormatting>
  <dataValidations count="2">
    <dataValidation type="list" allowBlank="1" showInputMessage="1" showErrorMessage="1" sqref="D10:AF55" xr:uid="{00000000-0002-0000-0E00-000000000000}">
      <formula1>"Ab,Le,Pre"</formula1>
    </dataValidation>
    <dataValidation type="list" allowBlank="1" showInputMessage="1" showErrorMessage="1" sqref="D9:AF9" xr:uid="{00000000-0002-0000-0E00-000001000000}">
      <formula1>"MON.,TUE.,WED.,THU.,FRI."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72"/>
  <sheetViews>
    <sheetView showZeros="0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59765625" style="40" customWidth="1"/>
    <col min="2" max="2" width="10" style="40" customWidth="1"/>
    <col min="3" max="3" width="25.59765625" style="40" customWidth="1"/>
    <col min="4" max="34" width="4" style="35" customWidth="1"/>
    <col min="35" max="35" width="6" style="35" customWidth="1"/>
    <col min="36" max="36" width="6" style="41" customWidth="1"/>
    <col min="37" max="37" width="6.3984375" style="41" customWidth="1"/>
    <col min="38" max="16384" width="9" style="40"/>
  </cols>
  <sheetData>
    <row r="1" spans="1:37" ht="25.8" x14ac:dyDescent="0.25">
      <c r="A1" s="428" t="s">
        <v>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</row>
    <row r="2" spans="1:37" ht="21" x14ac:dyDescent="0.25">
      <c r="A2" s="429" t="s">
        <v>17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</row>
    <row r="3" spans="1:37" ht="21" x14ac:dyDescent="0.25">
      <c r="A3" s="429" t="str">
        <f>"Attendance recording form "&amp;" "&amp;'General information'!B7&amp;" Department  Subject Code: "&amp;'General information'!B8&amp;" Subject: "&amp;'General information'!B9&amp;"   "&amp;'General information'!B5</f>
        <v>Attendance recording form   Department  Subject Code:  Subject:    Academic Year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</row>
    <row r="4" spans="1:37" ht="21" x14ac:dyDescent="0.25">
      <c r="A4" s="437" t="str">
        <f>"Primary "&amp;'General information'!B6&amp;"  "</f>
        <v xml:space="preserve">Primary   </v>
      </c>
      <c r="B4" s="437"/>
      <c r="C4" s="437"/>
      <c r="D4" s="437"/>
      <c r="E4" s="437"/>
      <c r="F4" s="437"/>
      <c r="G4" s="438" t="str">
        <f>"  Teacher "&amp;'General information'!B10</f>
        <v xml:space="preserve">  Teacher </v>
      </c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7"/>
      <c r="U4" s="437"/>
      <c r="V4" s="437"/>
      <c r="W4" s="437"/>
      <c r="X4" s="437"/>
      <c r="Y4" s="437"/>
      <c r="Z4" s="437"/>
      <c r="AA4" s="437"/>
      <c r="AB4" s="437"/>
      <c r="AC4" s="435"/>
      <c r="AD4" s="436"/>
      <c r="AE4" s="436"/>
      <c r="AF4" s="436"/>
      <c r="AG4" s="436"/>
      <c r="AH4" s="436"/>
      <c r="AI4" s="436"/>
      <c r="AJ4" s="436"/>
      <c r="AK4" s="436"/>
    </row>
    <row r="5" spans="1:37" ht="14.25" customHeight="1" x14ac:dyDescent="0.25">
      <c r="A5" s="446" t="s">
        <v>36</v>
      </c>
      <c r="B5" s="449" t="s">
        <v>73</v>
      </c>
      <c r="C5" s="446" t="s">
        <v>38</v>
      </c>
      <c r="D5" s="454" t="s">
        <v>103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4" t="str">
        <f>D5</f>
        <v>March</v>
      </c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60"/>
    </row>
    <row r="6" spans="1:37" ht="14.25" customHeight="1" x14ac:dyDescent="0.25">
      <c r="A6" s="447"/>
      <c r="B6" s="450"/>
      <c r="C6" s="447"/>
      <c r="D6" s="456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6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61"/>
    </row>
    <row r="7" spans="1:37" ht="18.75" customHeight="1" x14ac:dyDescent="0.25">
      <c r="A7" s="447"/>
      <c r="B7" s="450"/>
      <c r="C7" s="447"/>
      <c r="D7" s="458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8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62"/>
    </row>
    <row r="8" spans="1:37" ht="18.75" customHeight="1" x14ac:dyDescent="0.25">
      <c r="A8" s="447"/>
      <c r="B8" s="450"/>
      <c r="C8" s="447"/>
      <c r="D8" s="34">
        <v>1</v>
      </c>
      <c r="E8" s="34">
        <v>2</v>
      </c>
      <c r="F8" s="34">
        <v>3</v>
      </c>
      <c r="G8" s="34">
        <v>4</v>
      </c>
      <c r="H8" s="34">
        <v>5</v>
      </c>
      <c r="I8" s="34">
        <v>6</v>
      </c>
      <c r="J8" s="34">
        <v>7</v>
      </c>
      <c r="K8" s="34">
        <v>8</v>
      </c>
      <c r="L8" s="39">
        <v>9</v>
      </c>
      <c r="M8" s="34">
        <v>10</v>
      </c>
      <c r="N8" s="34">
        <v>11</v>
      </c>
      <c r="O8" s="34">
        <v>12</v>
      </c>
      <c r="P8" s="34">
        <v>13</v>
      </c>
      <c r="Q8" s="34">
        <v>14</v>
      </c>
      <c r="R8" s="34">
        <v>15</v>
      </c>
      <c r="S8" s="34">
        <v>16</v>
      </c>
      <c r="T8" s="34">
        <v>17</v>
      </c>
      <c r="U8" s="39">
        <v>18</v>
      </c>
      <c r="V8" s="34">
        <v>19</v>
      </c>
      <c r="W8" s="34">
        <v>20</v>
      </c>
      <c r="X8" s="34">
        <v>21</v>
      </c>
      <c r="Y8" s="34">
        <v>22</v>
      </c>
      <c r="Z8" s="34">
        <v>23</v>
      </c>
      <c r="AA8" s="34">
        <v>24</v>
      </c>
      <c r="AB8" s="34">
        <v>25</v>
      </c>
      <c r="AC8" s="34">
        <v>26</v>
      </c>
      <c r="AD8" s="39">
        <v>27</v>
      </c>
      <c r="AE8" s="34">
        <v>28</v>
      </c>
      <c r="AF8" s="34">
        <v>29</v>
      </c>
      <c r="AG8" s="34">
        <v>30</v>
      </c>
      <c r="AH8" s="34">
        <v>31</v>
      </c>
      <c r="AI8" s="452" t="s">
        <v>93</v>
      </c>
      <c r="AJ8" s="431" t="s">
        <v>94</v>
      </c>
      <c r="AK8" s="480" t="s">
        <v>95</v>
      </c>
    </row>
    <row r="9" spans="1:37" ht="18.75" customHeight="1" x14ac:dyDescent="0.25">
      <c r="A9" s="448"/>
      <c r="B9" s="451"/>
      <c r="C9" s="448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6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453"/>
      <c r="AJ9" s="432"/>
      <c r="AK9" s="481"/>
    </row>
    <row r="10" spans="1:37" ht="16.95" customHeight="1" x14ac:dyDescent="0.25">
      <c r="A10" s="4">
        <f>PP.5!A7</f>
        <v>0</v>
      </c>
      <c r="B10" s="5">
        <f>PP.5!B7</f>
        <v>0</v>
      </c>
      <c r="C10" s="56">
        <f>PP.5!D7</f>
        <v>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63">
        <f>COUNTIF(D10:AH10,"Ab")</f>
        <v>0</v>
      </c>
      <c r="AJ10" s="159">
        <f>COUNTIF(D10:AH10,"Le")</f>
        <v>0</v>
      </c>
      <c r="AK10" s="160">
        <f>COUNTIF(D10:AH10,"Pre")</f>
        <v>0</v>
      </c>
    </row>
    <row r="11" spans="1:37" ht="16.95" customHeight="1" x14ac:dyDescent="0.25">
      <c r="A11" s="4">
        <f>PP.5!A8</f>
        <v>0</v>
      </c>
      <c r="B11" s="5">
        <f>PP.5!B8</f>
        <v>0</v>
      </c>
      <c r="C11" s="56">
        <f>PP.5!D8</f>
        <v>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63">
        <f t="shared" ref="AI11:AI54" si="0">COUNTIF(D11:AH11,"Ab")</f>
        <v>0</v>
      </c>
      <c r="AJ11" s="159">
        <f t="shared" ref="AJ11:AJ55" si="1">COUNTIF(D11:AH11,"Le")</f>
        <v>0</v>
      </c>
      <c r="AK11" s="160">
        <f t="shared" ref="AK11:AK55" si="2">COUNTIF(D11:AH11,"Pre")</f>
        <v>0</v>
      </c>
    </row>
    <row r="12" spans="1:37" ht="16.95" customHeight="1" x14ac:dyDescent="0.25">
      <c r="A12" s="4">
        <f>PP.5!A9</f>
        <v>0</v>
      </c>
      <c r="B12" s="5">
        <f>PP.5!B9</f>
        <v>0</v>
      </c>
      <c r="C12" s="56">
        <f>PP.5!D9</f>
        <v>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63">
        <f t="shared" si="0"/>
        <v>0</v>
      </c>
      <c r="AJ12" s="159">
        <f t="shared" si="1"/>
        <v>0</v>
      </c>
      <c r="AK12" s="160">
        <f t="shared" si="2"/>
        <v>0</v>
      </c>
    </row>
    <row r="13" spans="1:37" ht="16.95" customHeight="1" x14ac:dyDescent="0.25">
      <c r="A13" s="4">
        <f>PP.5!A10</f>
        <v>0</v>
      </c>
      <c r="B13" s="5">
        <f>PP.5!B10</f>
        <v>0</v>
      </c>
      <c r="C13" s="56">
        <f>PP.5!D10</f>
        <v>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63">
        <f t="shared" si="0"/>
        <v>0</v>
      </c>
      <c r="AJ13" s="159">
        <f t="shared" si="1"/>
        <v>0</v>
      </c>
      <c r="AK13" s="160">
        <f t="shared" si="2"/>
        <v>0</v>
      </c>
    </row>
    <row r="14" spans="1:37" ht="16.95" customHeight="1" x14ac:dyDescent="0.25">
      <c r="A14" s="4">
        <f>PP.5!A11</f>
        <v>0</v>
      </c>
      <c r="B14" s="5">
        <f>PP.5!B11</f>
        <v>0</v>
      </c>
      <c r="C14" s="56">
        <f>PP.5!D11</f>
        <v>0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63">
        <f t="shared" si="0"/>
        <v>0</v>
      </c>
      <c r="AJ14" s="159">
        <f t="shared" si="1"/>
        <v>0</v>
      </c>
      <c r="AK14" s="160">
        <f t="shared" si="2"/>
        <v>0</v>
      </c>
    </row>
    <row r="15" spans="1:37" ht="16.95" customHeight="1" x14ac:dyDescent="0.25">
      <c r="A15" s="4">
        <f>PP.5!A12</f>
        <v>0</v>
      </c>
      <c r="B15" s="5">
        <f>PP.5!B12</f>
        <v>0</v>
      </c>
      <c r="C15" s="56">
        <f>PP.5!D12</f>
        <v>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63">
        <f t="shared" si="0"/>
        <v>0</v>
      </c>
      <c r="AJ15" s="159">
        <f t="shared" si="1"/>
        <v>0</v>
      </c>
      <c r="AK15" s="160">
        <f t="shared" si="2"/>
        <v>0</v>
      </c>
    </row>
    <row r="16" spans="1:37" ht="16.95" customHeight="1" x14ac:dyDescent="0.25">
      <c r="A16" s="4">
        <f>PP.5!A13</f>
        <v>0</v>
      </c>
      <c r="B16" s="5">
        <f>PP.5!B13</f>
        <v>0</v>
      </c>
      <c r="C16" s="56">
        <f>PP.5!D13</f>
        <v>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63">
        <f t="shared" si="0"/>
        <v>0</v>
      </c>
      <c r="AJ16" s="159">
        <f t="shared" si="1"/>
        <v>0</v>
      </c>
      <c r="AK16" s="160">
        <f t="shared" si="2"/>
        <v>0</v>
      </c>
    </row>
    <row r="17" spans="1:37" ht="16.95" customHeight="1" x14ac:dyDescent="0.25">
      <c r="A17" s="4">
        <f>PP.5!A14</f>
        <v>0</v>
      </c>
      <c r="B17" s="5">
        <f>PP.5!B14</f>
        <v>0</v>
      </c>
      <c r="C17" s="56">
        <f>PP.5!D14</f>
        <v>0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63">
        <f t="shared" si="0"/>
        <v>0</v>
      </c>
      <c r="AJ17" s="159">
        <f t="shared" si="1"/>
        <v>0</v>
      </c>
      <c r="AK17" s="160">
        <f t="shared" si="2"/>
        <v>0</v>
      </c>
    </row>
    <row r="18" spans="1:37" ht="16.95" customHeight="1" x14ac:dyDescent="0.25">
      <c r="A18" s="4">
        <f>PP.5!A15</f>
        <v>0</v>
      </c>
      <c r="B18" s="5">
        <f>PP.5!B15</f>
        <v>0</v>
      </c>
      <c r="C18" s="56">
        <f>PP.5!D15</f>
        <v>0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63">
        <f t="shared" si="0"/>
        <v>0</v>
      </c>
      <c r="AJ18" s="159">
        <f t="shared" si="1"/>
        <v>0</v>
      </c>
      <c r="AK18" s="160">
        <f t="shared" si="2"/>
        <v>0</v>
      </c>
    </row>
    <row r="19" spans="1:37" ht="16.95" customHeight="1" x14ac:dyDescent="0.25">
      <c r="A19" s="4">
        <f>PP.5!A16</f>
        <v>0</v>
      </c>
      <c r="B19" s="5">
        <f>PP.5!B16</f>
        <v>0</v>
      </c>
      <c r="C19" s="56">
        <f>PP.5!D16</f>
        <v>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63">
        <f t="shared" si="0"/>
        <v>0</v>
      </c>
      <c r="AJ19" s="159">
        <f t="shared" si="1"/>
        <v>0</v>
      </c>
      <c r="AK19" s="160">
        <f t="shared" si="2"/>
        <v>0</v>
      </c>
    </row>
    <row r="20" spans="1:37" ht="16.95" customHeight="1" x14ac:dyDescent="0.25">
      <c r="A20" s="4">
        <f>PP.5!A17</f>
        <v>0</v>
      </c>
      <c r="B20" s="5">
        <f>PP.5!B17</f>
        <v>0</v>
      </c>
      <c r="C20" s="56">
        <f>PP.5!D17</f>
        <v>0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63">
        <f t="shared" si="0"/>
        <v>0</v>
      </c>
      <c r="AJ20" s="159">
        <f t="shared" si="1"/>
        <v>0</v>
      </c>
      <c r="AK20" s="160">
        <f t="shared" si="2"/>
        <v>0</v>
      </c>
    </row>
    <row r="21" spans="1:37" ht="16.95" customHeight="1" x14ac:dyDescent="0.25">
      <c r="A21" s="4">
        <f>PP.5!A18</f>
        <v>0</v>
      </c>
      <c r="B21" s="5">
        <f>PP.5!B18</f>
        <v>0</v>
      </c>
      <c r="C21" s="56">
        <f>PP.5!D18</f>
        <v>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63">
        <f t="shared" si="0"/>
        <v>0</v>
      </c>
      <c r="AJ21" s="159">
        <f t="shared" si="1"/>
        <v>0</v>
      </c>
      <c r="AK21" s="160">
        <f t="shared" si="2"/>
        <v>0</v>
      </c>
    </row>
    <row r="22" spans="1:37" ht="16.95" customHeight="1" x14ac:dyDescent="0.25">
      <c r="A22" s="4">
        <f>PP.5!A19</f>
        <v>0</v>
      </c>
      <c r="B22" s="5">
        <f>PP.5!B19</f>
        <v>0</v>
      </c>
      <c r="C22" s="56">
        <f>PP.5!D19</f>
        <v>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63">
        <f t="shared" si="0"/>
        <v>0</v>
      </c>
      <c r="AJ22" s="159">
        <f t="shared" si="1"/>
        <v>0</v>
      </c>
      <c r="AK22" s="160">
        <f t="shared" si="2"/>
        <v>0</v>
      </c>
    </row>
    <row r="23" spans="1:37" ht="16.95" customHeight="1" x14ac:dyDescent="0.25">
      <c r="A23" s="4">
        <f>PP.5!A20</f>
        <v>0</v>
      </c>
      <c r="B23" s="5">
        <f>PP.5!B20</f>
        <v>0</v>
      </c>
      <c r="C23" s="56">
        <f>PP.5!D20</f>
        <v>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63">
        <f t="shared" si="0"/>
        <v>0</v>
      </c>
      <c r="AJ23" s="159">
        <f t="shared" si="1"/>
        <v>0</v>
      </c>
      <c r="AK23" s="160">
        <f t="shared" si="2"/>
        <v>0</v>
      </c>
    </row>
    <row r="24" spans="1:37" ht="16.95" customHeight="1" x14ac:dyDescent="0.25">
      <c r="A24" s="4">
        <f>PP.5!A21</f>
        <v>0</v>
      </c>
      <c r="B24" s="5">
        <f>PP.5!B21</f>
        <v>0</v>
      </c>
      <c r="C24" s="56">
        <f>PP.5!D21</f>
        <v>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63">
        <f t="shared" si="0"/>
        <v>0</v>
      </c>
      <c r="AJ24" s="159">
        <f t="shared" si="1"/>
        <v>0</v>
      </c>
      <c r="AK24" s="160">
        <f t="shared" si="2"/>
        <v>0</v>
      </c>
    </row>
    <row r="25" spans="1:37" ht="16.95" customHeight="1" x14ac:dyDescent="0.25">
      <c r="A25" s="4">
        <f>PP.5!A22</f>
        <v>0</v>
      </c>
      <c r="B25" s="5">
        <f>PP.5!B22</f>
        <v>0</v>
      </c>
      <c r="C25" s="56">
        <f>PP.5!D22</f>
        <v>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63">
        <f t="shared" si="0"/>
        <v>0</v>
      </c>
      <c r="AJ25" s="159">
        <f t="shared" si="1"/>
        <v>0</v>
      </c>
      <c r="AK25" s="160">
        <f t="shared" si="2"/>
        <v>0</v>
      </c>
    </row>
    <row r="26" spans="1:37" ht="16.95" customHeight="1" x14ac:dyDescent="0.25">
      <c r="A26" s="4">
        <f>PP.5!A23</f>
        <v>0</v>
      </c>
      <c r="B26" s="5">
        <f>PP.5!B23</f>
        <v>0</v>
      </c>
      <c r="C26" s="56">
        <f>PP.5!D23</f>
        <v>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63">
        <f t="shared" si="0"/>
        <v>0</v>
      </c>
      <c r="AJ26" s="159">
        <f t="shared" si="1"/>
        <v>0</v>
      </c>
      <c r="AK26" s="160">
        <f t="shared" si="2"/>
        <v>0</v>
      </c>
    </row>
    <row r="27" spans="1:37" ht="16.95" customHeight="1" x14ac:dyDescent="0.25">
      <c r="A27" s="4">
        <f>PP.5!A24</f>
        <v>0</v>
      </c>
      <c r="B27" s="5">
        <f>PP.5!B24</f>
        <v>0</v>
      </c>
      <c r="C27" s="56">
        <f>PP.5!D24</f>
        <v>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63">
        <f t="shared" si="0"/>
        <v>0</v>
      </c>
      <c r="AJ27" s="159">
        <f t="shared" si="1"/>
        <v>0</v>
      </c>
      <c r="AK27" s="160">
        <f t="shared" si="2"/>
        <v>0</v>
      </c>
    </row>
    <row r="28" spans="1:37" ht="16.95" customHeight="1" x14ac:dyDescent="0.25">
      <c r="A28" s="4">
        <f>PP.5!A25</f>
        <v>0</v>
      </c>
      <c r="B28" s="5">
        <f>PP.5!B25</f>
        <v>0</v>
      </c>
      <c r="C28" s="56">
        <f>PP.5!D25</f>
        <v>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63">
        <f t="shared" si="0"/>
        <v>0</v>
      </c>
      <c r="AJ28" s="159">
        <f t="shared" si="1"/>
        <v>0</v>
      </c>
      <c r="AK28" s="160">
        <f t="shared" si="2"/>
        <v>0</v>
      </c>
    </row>
    <row r="29" spans="1:37" ht="16.95" customHeight="1" x14ac:dyDescent="0.25">
      <c r="A29" s="4">
        <f>PP.5!A26</f>
        <v>0</v>
      </c>
      <c r="B29" s="5">
        <f>PP.5!B26</f>
        <v>0</v>
      </c>
      <c r="C29" s="56">
        <f>PP.5!D26</f>
        <v>0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63">
        <f t="shared" si="0"/>
        <v>0</v>
      </c>
      <c r="AJ29" s="159">
        <f t="shared" si="1"/>
        <v>0</v>
      </c>
      <c r="AK29" s="160">
        <f t="shared" si="2"/>
        <v>0</v>
      </c>
    </row>
    <row r="30" spans="1:37" ht="16.95" customHeight="1" x14ac:dyDescent="0.25">
      <c r="A30" s="4">
        <f>PP.5!A27</f>
        <v>0</v>
      </c>
      <c r="B30" s="5">
        <f>PP.5!B27</f>
        <v>0</v>
      </c>
      <c r="C30" s="56">
        <f>PP.5!D27</f>
        <v>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63">
        <f t="shared" si="0"/>
        <v>0</v>
      </c>
      <c r="AJ30" s="159">
        <f t="shared" si="1"/>
        <v>0</v>
      </c>
      <c r="AK30" s="160">
        <f t="shared" si="2"/>
        <v>0</v>
      </c>
    </row>
    <row r="31" spans="1:37" ht="16.95" customHeight="1" x14ac:dyDescent="0.25">
      <c r="A31" s="4">
        <f>PP.5!A28</f>
        <v>0</v>
      </c>
      <c r="B31" s="5">
        <f>PP.5!B28</f>
        <v>0</v>
      </c>
      <c r="C31" s="56">
        <f>PP.5!D28</f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63">
        <f t="shared" si="0"/>
        <v>0</v>
      </c>
      <c r="AJ31" s="159">
        <f t="shared" si="1"/>
        <v>0</v>
      </c>
      <c r="AK31" s="160">
        <f t="shared" si="2"/>
        <v>0</v>
      </c>
    </row>
    <row r="32" spans="1:37" ht="16.95" customHeight="1" x14ac:dyDescent="0.25">
      <c r="A32" s="4">
        <f>PP.5!A29</f>
        <v>0</v>
      </c>
      <c r="B32" s="5">
        <f>PP.5!B29</f>
        <v>0</v>
      </c>
      <c r="C32" s="56">
        <f>PP.5!D29</f>
        <v>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63">
        <f t="shared" si="0"/>
        <v>0</v>
      </c>
      <c r="AJ32" s="159">
        <f t="shared" si="1"/>
        <v>0</v>
      </c>
      <c r="AK32" s="160">
        <f t="shared" si="2"/>
        <v>0</v>
      </c>
    </row>
    <row r="33" spans="1:37" ht="16.95" customHeight="1" x14ac:dyDescent="0.25">
      <c r="A33" s="4">
        <f>PP.5!A30</f>
        <v>0</v>
      </c>
      <c r="B33" s="5">
        <f>PP.5!B30</f>
        <v>0</v>
      </c>
      <c r="C33" s="56">
        <f>PP.5!D30</f>
        <v>0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63">
        <f t="shared" si="0"/>
        <v>0</v>
      </c>
      <c r="AJ33" s="159">
        <f t="shared" si="1"/>
        <v>0</v>
      </c>
      <c r="AK33" s="160">
        <f t="shared" si="2"/>
        <v>0</v>
      </c>
    </row>
    <row r="34" spans="1:37" ht="16.95" customHeight="1" x14ac:dyDescent="0.25">
      <c r="A34" s="4">
        <f>PP.5!A31</f>
        <v>0</v>
      </c>
      <c r="B34" s="5">
        <f>PP.5!B31</f>
        <v>0</v>
      </c>
      <c r="C34" s="56">
        <f>PP.5!D31</f>
        <v>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63">
        <f t="shared" si="0"/>
        <v>0</v>
      </c>
      <c r="AJ34" s="159">
        <f t="shared" si="1"/>
        <v>0</v>
      </c>
      <c r="AK34" s="160">
        <f t="shared" si="2"/>
        <v>0</v>
      </c>
    </row>
    <row r="35" spans="1:37" ht="16.95" customHeight="1" x14ac:dyDescent="0.25">
      <c r="A35" s="4">
        <f>PP.5!A32</f>
        <v>0</v>
      </c>
      <c r="B35" s="5">
        <f>PP.5!B32</f>
        <v>0</v>
      </c>
      <c r="C35" s="56">
        <f>PP.5!D32</f>
        <v>0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63">
        <f t="shared" si="0"/>
        <v>0</v>
      </c>
      <c r="AJ35" s="159">
        <f t="shared" si="1"/>
        <v>0</v>
      </c>
      <c r="AK35" s="160">
        <f t="shared" si="2"/>
        <v>0</v>
      </c>
    </row>
    <row r="36" spans="1:37" ht="16.95" customHeight="1" x14ac:dyDescent="0.25">
      <c r="A36" s="4">
        <f>PP.5!A33</f>
        <v>0</v>
      </c>
      <c r="B36" s="5">
        <f>PP.5!B33</f>
        <v>0</v>
      </c>
      <c r="C36" s="56">
        <f>PP.5!D33</f>
        <v>0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63">
        <f t="shared" si="0"/>
        <v>0</v>
      </c>
      <c r="AJ36" s="159">
        <f t="shared" si="1"/>
        <v>0</v>
      </c>
      <c r="AK36" s="160">
        <f t="shared" si="2"/>
        <v>0</v>
      </c>
    </row>
    <row r="37" spans="1:37" ht="16.95" customHeight="1" x14ac:dyDescent="0.25">
      <c r="A37" s="4">
        <f>PP.5!A34</f>
        <v>0</v>
      </c>
      <c r="B37" s="5">
        <f>PP.5!B34</f>
        <v>0</v>
      </c>
      <c r="C37" s="56">
        <f>PP.5!D34</f>
        <v>0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63">
        <f t="shared" si="0"/>
        <v>0</v>
      </c>
      <c r="AJ37" s="159">
        <f t="shared" si="1"/>
        <v>0</v>
      </c>
      <c r="AK37" s="160">
        <f t="shared" si="2"/>
        <v>0</v>
      </c>
    </row>
    <row r="38" spans="1:37" ht="16.95" customHeight="1" x14ac:dyDescent="0.25">
      <c r="A38" s="4">
        <f>PP.5!A35</f>
        <v>0</v>
      </c>
      <c r="B38" s="5">
        <f>PP.5!B35</f>
        <v>0</v>
      </c>
      <c r="C38" s="56">
        <f>PP.5!D35</f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63">
        <f t="shared" si="0"/>
        <v>0</v>
      </c>
      <c r="AJ38" s="159">
        <f t="shared" si="1"/>
        <v>0</v>
      </c>
      <c r="AK38" s="160">
        <f t="shared" si="2"/>
        <v>0</v>
      </c>
    </row>
    <row r="39" spans="1:37" ht="16.95" customHeight="1" x14ac:dyDescent="0.25">
      <c r="A39" s="4">
        <f>PP.5!A36</f>
        <v>0</v>
      </c>
      <c r="B39" s="5">
        <f>PP.5!B36</f>
        <v>0</v>
      </c>
      <c r="C39" s="56">
        <f>PP.5!D36</f>
        <v>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63">
        <f t="shared" si="0"/>
        <v>0</v>
      </c>
      <c r="AJ39" s="159">
        <f t="shared" si="1"/>
        <v>0</v>
      </c>
      <c r="AK39" s="160">
        <f t="shared" si="2"/>
        <v>0</v>
      </c>
    </row>
    <row r="40" spans="1:37" ht="16.95" customHeight="1" x14ac:dyDescent="0.25">
      <c r="A40" s="4">
        <f>PP.5!A37</f>
        <v>0</v>
      </c>
      <c r="B40" s="5">
        <f>PP.5!B37</f>
        <v>0</v>
      </c>
      <c r="C40" s="56">
        <f>PP.5!D37</f>
        <v>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63">
        <f t="shared" si="0"/>
        <v>0</v>
      </c>
      <c r="AJ40" s="159">
        <f t="shared" si="1"/>
        <v>0</v>
      </c>
      <c r="AK40" s="160">
        <f t="shared" si="2"/>
        <v>0</v>
      </c>
    </row>
    <row r="41" spans="1:37" ht="16.95" customHeight="1" x14ac:dyDescent="0.25">
      <c r="A41" s="4">
        <f>PP.5!A38</f>
        <v>0</v>
      </c>
      <c r="B41" s="5">
        <f>PP.5!B38</f>
        <v>0</v>
      </c>
      <c r="C41" s="56">
        <f>PP.5!D38</f>
        <v>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63">
        <f t="shared" si="0"/>
        <v>0</v>
      </c>
      <c r="AJ41" s="159">
        <f t="shared" si="1"/>
        <v>0</v>
      </c>
      <c r="AK41" s="160">
        <f t="shared" si="2"/>
        <v>0</v>
      </c>
    </row>
    <row r="42" spans="1:37" ht="16.95" customHeight="1" x14ac:dyDescent="0.25">
      <c r="A42" s="4">
        <f>PP.5!A39</f>
        <v>0</v>
      </c>
      <c r="B42" s="5">
        <f>PP.5!B39</f>
        <v>0</v>
      </c>
      <c r="C42" s="56">
        <f>PP.5!D39</f>
        <v>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63">
        <f t="shared" si="0"/>
        <v>0</v>
      </c>
      <c r="AJ42" s="159">
        <f t="shared" si="1"/>
        <v>0</v>
      </c>
      <c r="AK42" s="160">
        <f t="shared" si="2"/>
        <v>0</v>
      </c>
    </row>
    <row r="43" spans="1:37" ht="16.95" customHeight="1" x14ac:dyDescent="0.25">
      <c r="A43" s="4">
        <f>PP.5!A40</f>
        <v>0</v>
      </c>
      <c r="B43" s="5">
        <f>PP.5!B40</f>
        <v>0</v>
      </c>
      <c r="C43" s="56">
        <f>PP.5!D40</f>
        <v>0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63">
        <f t="shared" si="0"/>
        <v>0</v>
      </c>
      <c r="AJ43" s="159">
        <f t="shared" si="1"/>
        <v>0</v>
      </c>
      <c r="AK43" s="160">
        <f t="shared" si="2"/>
        <v>0</v>
      </c>
    </row>
    <row r="44" spans="1:37" ht="16.95" customHeight="1" x14ac:dyDescent="0.25">
      <c r="A44" s="4">
        <f>PP.5!A41</f>
        <v>0</v>
      </c>
      <c r="B44" s="5">
        <f>PP.5!B41</f>
        <v>0</v>
      </c>
      <c r="C44" s="56">
        <f>PP.5!D41</f>
        <v>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63">
        <f t="shared" si="0"/>
        <v>0</v>
      </c>
      <c r="AJ44" s="159">
        <f t="shared" si="1"/>
        <v>0</v>
      </c>
      <c r="AK44" s="160">
        <f t="shared" si="2"/>
        <v>0</v>
      </c>
    </row>
    <row r="45" spans="1:37" ht="16.95" customHeight="1" x14ac:dyDescent="0.25">
      <c r="A45" s="4">
        <f>PP.5!A42</f>
        <v>0</v>
      </c>
      <c r="B45" s="5">
        <f>PP.5!B42</f>
        <v>0</v>
      </c>
      <c r="C45" s="56">
        <f>PP.5!D42</f>
        <v>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63">
        <f t="shared" si="0"/>
        <v>0</v>
      </c>
      <c r="AJ45" s="159">
        <f t="shared" si="1"/>
        <v>0</v>
      </c>
      <c r="AK45" s="160">
        <f t="shared" si="2"/>
        <v>0</v>
      </c>
    </row>
    <row r="46" spans="1:37" ht="16.95" customHeight="1" x14ac:dyDescent="0.25">
      <c r="A46" s="4">
        <f>PP.5!A43</f>
        <v>0</v>
      </c>
      <c r="B46" s="5">
        <f>PP.5!B43</f>
        <v>0</v>
      </c>
      <c r="C46" s="56">
        <f>PP.5!D43</f>
        <v>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63">
        <f t="shared" si="0"/>
        <v>0</v>
      </c>
      <c r="AJ46" s="159">
        <f t="shared" si="1"/>
        <v>0</v>
      </c>
      <c r="AK46" s="160">
        <f t="shared" si="2"/>
        <v>0</v>
      </c>
    </row>
    <row r="47" spans="1:37" ht="16.95" customHeight="1" x14ac:dyDescent="0.25">
      <c r="A47" s="4">
        <f>PP.5!A44</f>
        <v>0</v>
      </c>
      <c r="B47" s="5">
        <f>PP.5!B44</f>
        <v>0</v>
      </c>
      <c r="C47" s="56">
        <f>PP.5!D44</f>
        <v>0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63">
        <f t="shared" si="0"/>
        <v>0</v>
      </c>
      <c r="AJ47" s="159">
        <f t="shared" si="1"/>
        <v>0</v>
      </c>
      <c r="AK47" s="160">
        <f t="shared" si="2"/>
        <v>0</v>
      </c>
    </row>
    <row r="48" spans="1:37" ht="16.95" customHeight="1" x14ac:dyDescent="0.25">
      <c r="A48" s="4">
        <f>PP.5!A45</f>
        <v>0</v>
      </c>
      <c r="B48" s="5">
        <f>PP.5!B45</f>
        <v>0</v>
      </c>
      <c r="C48" s="56">
        <f>PP.5!D45</f>
        <v>0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63">
        <f t="shared" si="0"/>
        <v>0</v>
      </c>
      <c r="AJ48" s="159">
        <f t="shared" si="1"/>
        <v>0</v>
      </c>
      <c r="AK48" s="160">
        <f t="shared" si="2"/>
        <v>0</v>
      </c>
    </row>
    <row r="49" spans="1:37" ht="16.95" customHeight="1" x14ac:dyDescent="0.25">
      <c r="A49" s="4">
        <f>PP.5!A46</f>
        <v>0</v>
      </c>
      <c r="B49" s="5">
        <f>PP.5!B46</f>
        <v>0</v>
      </c>
      <c r="C49" s="56">
        <f>PP.5!D46</f>
        <v>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63">
        <f t="shared" si="0"/>
        <v>0</v>
      </c>
      <c r="AJ49" s="159">
        <f t="shared" si="1"/>
        <v>0</v>
      </c>
      <c r="AK49" s="160">
        <f t="shared" si="2"/>
        <v>0</v>
      </c>
    </row>
    <row r="50" spans="1:37" ht="16.95" customHeight="1" x14ac:dyDescent="0.25">
      <c r="A50" s="4">
        <f>PP.5!A47</f>
        <v>0</v>
      </c>
      <c r="B50" s="5">
        <f>PP.5!B47</f>
        <v>0</v>
      </c>
      <c r="C50" s="56">
        <f>PP.5!D47</f>
        <v>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63">
        <f t="shared" si="0"/>
        <v>0</v>
      </c>
      <c r="AJ50" s="159">
        <f t="shared" si="1"/>
        <v>0</v>
      </c>
      <c r="AK50" s="160">
        <f t="shared" si="2"/>
        <v>0</v>
      </c>
    </row>
    <row r="51" spans="1:37" ht="16.95" customHeight="1" x14ac:dyDescent="0.25">
      <c r="A51" s="4">
        <f>PP.5!A48</f>
        <v>0</v>
      </c>
      <c r="B51" s="5">
        <f>PP.5!B48</f>
        <v>0</v>
      </c>
      <c r="C51" s="56">
        <f>PP.5!D48</f>
        <v>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63">
        <f t="shared" si="0"/>
        <v>0</v>
      </c>
      <c r="AJ51" s="159">
        <f t="shared" si="1"/>
        <v>0</v>
      </c>
      <c r="AK51" s="160">
        <f t="shared" si="2"/>
        <v>0</v>
      </c>
    </row>
    <row r="52" spans="1:37" ht="16.95" customHeight="1" x14ac:dyDescent="0.25">
      <c r="A52" s="4">
        <f>PP.5!A49</f>
        <v>0</v>
      </c>
      <c r="B52" s="5">
        <f>PP.5!B49</f>
        <v>0</v>
      </c>
      <c r="C52" s="56">
        <f>PP.5!D49</f>
        <v>0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63">
        <f t="shared" si="0"/>
        <v>0</v>
      </c>
      <c r="AJ52" s="159">
        <f t="shared" si="1"/>
        <v>0</v>
      </c>
      <c r="AK52" s="160">
        <f t="shared" si="2"/>
        <v>0</v>
      </c>
    </row>
    <row r="53" spans="1:37" ht="16.95" customHeight="1" x14ac:dyDescent="0.25">
      <c r="A53" s="4">
        <f>PP.5!A50</f>
        <v>0</v>
      </c>
      <c r="B53" s="5">
        <f>PP.5!B50</f>
        <v>0</v>
      </c>
      <c r="C53" s="56">
        <f>PP.5!D50</f>
        <v>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63">
        <f t="shared" si="0"/>
        <v>0</v>
      </c>
      <c r="AJ53" s="159">
        <f t="shared" si="1"/>
        <v>0</v>
      </c>
      <c r="AK53" s="160">
        <f t="shared" si="2"/>
        <v>0</v>
      </c>
    </row>
    <row r="54" spans="1:37" ht="16.95" customHeight="1" x14ac:dyDescent="0.25">
      <c r="A54" s="4"/>
      <c r="B54" s="5"/>
      <c r="C54" s="56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63">
        <f t="shared" si="0"/>
        <v>0</v>
      </c>
      <c r="AJ54" s="159">
        <f t="shared" si="1"/>
        <v>0</v>
      </c>
      <c r="AK54" s="160">
        <f t="shared" si="2"/>
        <v>0</v>
      </c>
    </row>
    <row r="55" spans="1:37" ht="16.95" customHeight="1" x14ac:dyDescent="0.25">
      <c r="A55" s="4">
        <f>PP.5!A51</f>
        <v>0</v>
      </c>
      <c r="B55" s="5">
        <f>PP.5!B51</f>
        <v>0</v>
      </c>
      <c r="C55" s="56">
        <f>PP.5!D51</f>
        <v>0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63">
        <f t="shared" ref="AI55" si="3">COUNTIF(D55:AH55,"ขาด")</f>
        <v>0</v>
      </c>
      <c r="AJ55" s="159">
        <f t="shared" si="1"/>
        <v>0</v>
      </c>
      <c r="AK55" s="160">
        <f t="shared" si="2"/>
        <v>0</v>
      </c>
    </row>
    <row r="56" spans="1:37" ht="21" x14ac:dyDescent="0.25">
      <c r="A56" s="439"/>
      <c r="B56" s="440"/>
      <c r="C56" s="57" t="s">
        <v>93</v>
      </c>
      <c r="D56" s="58">
        <f>COUNTIF(D10:D55,"Ab")</f>
        <v>0</v>
      </c>
      <c r="E56" s="58">
        <f t="shared" ref="E56:AH56" si="4">COUNTIF(E10:E55,"Ab")</f>
        <v>0</v>
      </c>
      <c r="F56" s="58">
        <f t="shared" si="4"/>
        <v>0</v>
      </c>
      <c r="G56" s="58">
        <f t="shared" si="4"/>
        <v>0</v>
      </c>
      <c r="H56" s="58">
        <f t="shared" si="4"/>
        <v>0</v>
      </c>
      <c r="I56" s="58">
        <f t="shared" si="4"/>
        <v>0</v>
      </c>
      <c r="J56" s="58">
        <f t="shared" si="4"/>
        <v>0</v>
      </c>
      <c r="K56" s="58">
        <f t="shared" si="4"/>
        <v>0</v>
      </c>
      <c r="L56" s="58">
        <f t="shared" si="4"/>
        <v>0</v>
      </c>
      <c r="M56" s="58">
        <f t="shared" si="4"/>
        <v>0</v>
      </c>
      <c r="N56" s="58">
        <f t="shared" si="4"/>
        <v>0</v>
      </c>
      <c r="O56" s="58">
        <f t="shared" si="4"/>
        <v>0</v>
      </c>
      <c r="P56" s="58">
        <f t="shared" si="4"/>
        <v>0</v>
      </c>
      <c r="Q56" s="58">
        <f t="shared" si="4"/>
        <v>0</v>
      </c>
      <c r="R56" s="58">
        <f t="shared" si="4"/>
        <v>0</v>
      </c>
      <c r="S56" s="58">
        <f t="shared" si="4"/>
        <v>0</v>
      </c>
      <c r="T56" s="58">
        <f t="shared" si="4"/>
        <v>0</v>
      </c>
      <c r="U56" s="58">
        <f t="shared" si="4"/>
        <v>0</v>
      </c>
      <c r="V56" s="58">
        <f t="shared" si="4"/>
        <v>0</v>
      </c>
      <c r="W56" s="58">
        <f t="shared" si="4"/>
        <v>0</v>
      </c>
      <c r="X56" s="58">
        <f t="shared" si="4"/>
        <v>0</v>
      </c>
      <c r="Y56" s="58">
        <f t="shared" si="4"/>
        <v>0</v>
      </c>
      <c r="Z56" s="58">
        <f t="shared" si="4"/>
        <v>0</v>
      </c>
      <c r="AA56" s="58">
        <f t="shared" si="4"/>
        <v>0</v>
      </c>
      <c r="AB56" s="58">
        <f t="shared" si="4"/>
        <v>0</v>
      </c>
      <c r="AC56" s="58">
        <f t="shared" si="4"/>
        <v>0</v>
      </c>
      <c r="AD56" s="58">
        <f t="shared" si="4"/>
        <v>0</v>
      </c>
      <c r="AE56" s="58">
        <f t="shared" si="4"/>
        <v>0</v>
      </c>
      <c r="AF56" s="58">
        <f t="shared" si="4"/>
        <v>0</v>
      </c>
      <c r="AG56" s="58">
        <f t="shared" si="4"/>
        <v>0</v>
      </c>
      <c r="AH56" s="58">
        <f t="shared" si="4"/>
        <v>0</v>
      </c>
      <c r="AI56" s="442"/>
      <c r="AJ56" s="443"/>
      <c r="AK56" s="443"/>
    </row>
    <row r="57" spans="1:37" ht="21" x14ac:dyDescent="0.25">
      <c r="A57" s="267"/>
      <c r="B57" s="441"/>
      <c r="C57" s="61" t="s">
        <v>94</v>
      </c>
      <c r="D57" s="62">
        <f>COUNTIF(D10:D55,"Le")</f>
        <v>0</v>
      </c>
      <c r="E57" s="62">
        <f t="shared" ref="E57:AH57" si="5">COUNTIF(E10:E55,"Le")</f>
        <v>0</v>
      </c>
      <c r="F57" s="62">
        <f t="shared" si="5"/>
        <v>0</v>
      </c>
      <c r="G57" s="62">
        <f t="shared" si="5"/>
        <v>0</v>
      </c>
      <c r="H57" s="62">
        <f t="shared" si="5"/>
        <v>0</v>
      </c>
      <c r="I57" s="62">
        <f t="shared" si="5"/>
        <v>0</v>
      </c>
      <c r="J57" s="62">
        <f t="shared" si="5"/>
        <v>0</v>
      </c>
      <c r="K57" s="62">
        <f t="shared" si="5"/>
        <v>0</v>
      </c>
      <c r="L57" s="62">
        <f t="shared" si="5"/>
        <v>0</v>
      </c>
      <c r="M57" s="62">
        <f t="shared" si="5"/>
        <v>0</v>
      </c>
      <c r="N57" s="62">
        <f t="shared" si="5"/>
        <v>0</v>
      </c>
      <c r="O57" s="62">
        <f t="shared" si="5"/>
        <v>0</v>
      </c>
      <c r="P57" s="62">
        <f t="shared" si="5"/>
        <v>0</v>
      </c>
      <c r="Q57" s="62">
        <f t="shared" si="5"/>
        <v>0</v>
      </c>
      <c r="R57" s="62">
        <f t="shared" si="5"/>
        <v>0</v>
      </c>
      <c r="S57" s="62">
        <f t="shared" si="5"/>
        <v>0</v>
      </c>
      <c r="T57" s="62">
        <f t="shared" si="5"/>
        <v>0</v>
      </c>
      <c r="U57" s="62">
        <f t="shared" si="5"/>
        <v>0</v>
      </c>
      <c r="V57" s="62">
        <f t="shared" si="5"/>
        <v>0</v>
      </c>
      <c r="W57" s="62">
        <f t="shared" si="5"/>
        <v>0</v>
      </c>
      <c r="X57" s="62">
        <f t="shared" si="5"/>
        <v>0</v>
      </c>
      <c r="Y57" s="62">
        <f t="shared" si="5"/>
        <v>0</v>
      </c>
      <c r="Z57" s="62">
        <f t="shared" si="5"/>
        <v>0</v>
      </c>
      <c r="AA57" s="62">
        <f t="shared" si="5"/>
        <v>0</v>
      </c>
      <c r="AB57" s="62">
        <f t="shared" si="5"/>
        <v>0</v>
      </c>
      <c r="AC57" s="62">
        <f t="shared" si="5"/>
        <v>0</v>
      </c>
      <c r="AD57" s="62">
        <f t="shared" si="5"/>
        <v>0</v>
      </c>
      <c r="AE57" s="62">
        <f t="shared" si="5"/>
        <v>0</v>
      </c>
      <c r="AF57" s="62">
        <f t="shared" si="5"/>
        <v>0</v>
      </c>
      <c r="AG57" s="62">
        <f t="shared" si="5"/>
        <v>0</v>
      </c>
      <c r="AH57" s="62">
        <f t="shared" si="5"/>
        <v>0</v>
      </c>
      <c r="AI57" s="444"/>
      <c r="AJ57" s="430"/>
      <c r="AK57" s="430"/>
    </row>
    <row r="58" spans="1:37" ht="21" x14ac:dyDescent="0.25">
      <c r="A58" s="267"/>
      <c r="B58" s="441"/>
      <c r="C58" s="59" t="s">
        <v>96</v>
      </c>
      <c r="D58" s="60">
        <f>COUNTIF(D10:D55,"Pre")</f>
        <v>0</v>
      </c>
      <c r="E58" s="60">
        <f t="shared" ref="E58:AH58" si="6">COUNTIF(E10:E55,"Pre")</f>
        <v>0</v>
      </c>
      <c r="F58" s="60">
        <f t="shared" si="6"/>
        <v>0</v>
      </c>
      <c r="G58" s="60">
        <f t="shared" si="6"/>
        <v>0</v>
      </c>
      <c r="H58" s="60">
        <f t="shared" si="6"/>
        <v>0</v>
      </c>
      <c r="I58" s="60">
        <f t="shared" si="6"/>
        <v>0</v>
      </c>
      <c r="J58" s="60">
        <f t="shared" si="6"/>
        <v>0</v>
      </c>
      <c r="K58" s="60">
        <f t="shared" si="6"/>
        <v>0</v>
      </c>
      <c r="L58" s="60">
        <f t="shared" si="6"/>
        <v>0</v>
      </c>
      <c r="M58" s="60">
        <f t="shared" si="6"/>
        <v>0</v>
      </c>
      <c r="N58" s="60">
        <f t="shared" si="6"/>
        <v>0</v>
      </c>
      <c r="O58" s="60">
        <f t="shared" si="6"/>
        <v>0</v>
      </c>
      <c r="P58" s="60">
        <f t="shared" si="6"/>
        <v>0</v>
      </c>
      <c r="Q58" s="60">
        <f t="shared" si="6"/>
        <v>0</v>
      </c>
      <c r="R58" s="60">
        <f t="shared" si="6"/>
        <v>0</v>
      </c>
      <c r="S58" s="60">
        <f t="shared" si="6"/>
        <v>0</v>
      </c>
      <c r="T58" s="60">
        <f t="shared" si="6"/>
        <v>0</v>
      </c>
      <c r="U58" s="60">
        <f t="shared" si="6"/>
        <v>0</v>
      </c>
      <c r="V58" s="60">
        <f t="shared" si="6"/>
        <v>0</v>
      </c>
      <c r="W58" s="60">
        <f t="shared" si="6"/>
        <v>0</v>
      </c>
      <c r="X58" s="60">
        <f t="shared" si="6"/>
        <v>0</v>
      </c>
      <c r="Y58" s="60">
        <f t="shared" si="6"/>
        <v>0</v>
      </c>
      <c r="Z58" s="60">
        <f t="shared" si="6"/>
        <v>0</v>
      </c>
      <c r="AA58" s="60">
        <f t="shared" si="6"/>
        <v>0</v>
      </c>
      <c r="AB58" s="60">
        <f t="shared" si="6"/>
        <v>0</v>
      </c>
      <c r="AC58" s="60">
        <f t="shared" si="6"/>
        <v>0</v>
      </c>
      <c r="AD58" s="60">
        <f t="shared" si="6"/>
        <v>0</v>
      </c>
      <c r="AE58" s="60">
        <f t="shared" si="6"/>
        <v>0</v>
      </c>
      <c r="AF58" s="60">
        <f t="shared" si="6"/>
        <v>0</v>
      </c>
      <c r="AG58" s="60">
        <f t="shared" si="6"/>
        <v>0</v>
      </c>
      <c r="AH58" s="60">
        <f t="shared" si="6"/>
        <v>0</v>
      </c>
      <c r="AI58" s="444"/>
      <c r="AJ58" s="430"/>
      <c r="AK58" s="430"/>
    </row>
    <row r="59" spans="1:37" ht="21" x14ac:dyDescent="0.25">
      <c r="A59" s="55"/>
      <c r="B59" s="37"/>
      <c r="C59" s="38"/>
      <c r="D59" s="172" t="s">
        <v>97</v>
      </c>
      <c r="E59" s="172" t="s">
        <v>98</v>
      </c>
      <c r="F59" s="172" t="s">
        <v>99</v>
      </c>
      <c r="G59" s="172" t="s">
        <v>100</v>
      </c>
      <c r="H59" s="172" t="s">
        <v>101</v>
      </c>
      <c r="I59" s="36"/>
      <c r="J59" s="36"/>
      <c r="K59" s="36"/>
    </row>
    <row r="60" spans="1:37" ht="22.5" customHeight="1" x14ac:dyDescent="0.25">
      <c r="A60" s="8"/>
      <c r="B60" s="8"/>
      <c r="C60" s="8"/>
      <c r="D60" s="35">
        <f>COUNTIF(D9:AH9,"MON.")</f>
        <v>0</v>
      </c>
      <c r="E60" s="35">
        <f>COUNTIF(D9:AH9,"TUE.")</f>
        <v>0</v>
      </c>
      <c r="F60" s="35">
        <f>COUNTIF(D9:AH9,"WED.")</f>
        <v>0</v>
      </c>
      <c r="G60" s="35">
        <f>COUNTIF(D9:AH9,"THU.")</f>
        <v>0</v>
      </c>
      <c r="H60" s="35">
        <f>COUNTIF(D9:AH9,"FRI.")</f>
        <v>0</v>
      </c>
      <c r="I60" s="169">
        <f>SUM(D60:H60)</f>
        <v>0</v>
      </c>
      <c r="U60" s="427" t="s">
        <v>93</v>
      </c>
      <c r="V60" s="427"/>
      <c r="W60" s="427"/>
      <c r="X60" s="35" t="s">
        <v>127</v>
      </c>
      <c r="Y60" s="35" t="s">
        <v>124</v>
      </c>
      <c r="AE60" s="445"/>
      <c r="AF60" s="445"/>
      <c r="AG60" s="445"/>
      <c r="AH60" s="445"/>
      <c r="AI60" s="445"/>
      <c r="AJ60" s="445"/>
      <c r="AK60" s="445"/>
    </row>
    <row r="61" spans="1:37" ht="22.5" customHeight="1" x14ac:dyDescent="0.25">
      <c r="A61" s="8"/>
      <c r="B61" s="8"/>
      <c r="C61" s="8"/>
      <c r="U61" s="427" t="s">
        <v>94</v>
      </c>
      <c r="V61" s="427"/>
      <c r="W61" s="427"/>
      <c r="X61" s="35" t="s">
        <v>127</v>
      </c>
      <c r="Y61" s="35" t="s">
        <v>125</v>
      </c>
      <c r="AE61" s="430"/>
      <c r="AF61" s="430"/>
      <c r="AG61" s="430"/>
      <c r="AH61" s="430"/>
      <c r="AI61" s="430"/>
      <c r="AJ61" s="430"/>
      <c r="AK61" s="430"/>
    </row>
    <row r="62" spans="1:37" ht="22.5" customHeight="1" x14ac:dyDescent="0.25">
      <c r="A62" s="8"/>
      <c r="B62" s="8"/>
      <c r="C62" s="8"/>
      <c r="U62" s="427" t="s">
        <v>95</v>
      </c>
      <c r="V62" s="427"/>
      <c r="W62" s="427"/>
      <c r="X62" s="35" t="s">
        <v>127</v>
      </c>
      <c r="Y62" s="35" t="s">
        <v>126</v>
      </c>
      <c r="AE62" s="430"/>
      <c r="AF62" s="430"/>
      <c r="AG62" s="430"/>
      <c r="AH62" s="430"/>
      <c r="AI62" s="430"/>
      <c r="AJ62" s="430"/>
      <c r="AK62" s="430"/>
    </row>
    <row r="63" spans="1:37" ht="23.4" x14ac:dyDescent="0.25">
      <c r="A63" s="8"/>
      <c r="B63" s="8"/>
      <c r="C63" s="8"/>
    </row>
    <row r="64" spans="1:37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whdnSZ3rlif9NuDtnpw/WmkOJbPlLEpy3982sN4+Zmf8Y1QzqZMHaqK2doHY+G5sbSYFjCkUlmx+ORsn+r6/Lw==" saltValue="JykPCA2Tpqv6Pjd96RfR7A==" spinCount="100000" sheet="1" objects="1" scenarios="1"/>
  <dataConsolidate/>
  <mergeCells count="26"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  <mergeCell ref="U60:W60"/>
    <mergeCell ref="U61:W61"/>
    <mergeCell ref="U62:W62"/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</mergeCells>
  <conditionalFormatting sqref="D10:AH55">
    <cfRule type="containsText" dxfId="11" priority="7" operator="containsText" text="Le">
      <formula>NOT(ISERROR(SEARCH("Le",D10)))</formula>
    </cfRule>
    <cfRule type="containsText" dxfId="10" priority="8" operator="containsText" text="Ab">
      <formula>NOT(ISERROR(SEARCH("Ab",D10)))</formula>
    </cfRule>
    <cfRule type="containsText" dxfId="9" priority="9" operator="containsText" text="Pre">
      <formula>NOT(ISERROR(SEARCH("Pre",D10)))</formula>
    </cfRule>
  </conditionalFormatting>
  <conditionalFormatting sqref="S10:S29">
    <cfRule type="containsText" dxfId="8" priority="1" operator="containsText" text="ลา">
      <formula>NOT(ISERROR(SEARCH("ลา",S10)))</formula>
    </cfRule>
    <cfRule type="containsText" dxfId="7" priority="2" operator="containsText" text="ขาด">
      <formula>NOT(ISERROR(SEARCH("ขาด",S10)))</formula>
    </cfRule>
    <cfRule type="containsText" dxfId="6" priority="3" operator="containsText" text="มา">
      <formula>NOT(ISERROR(SEARCH("มา",S10)))</formula>
    </cfRule>
  </conditionalFormatting>
  <conditionalFormatting sqref="S30">
    <cfRule type="containsText" dxfId="5" priority="4" operator="containsText" text="Le">
      <formula>NOT(ISERROR(SEARCH("Le",S30)))</formula>
    </cfRule>
    <cfRule type="containsText" dxfId="4" priority="5" operator="containsText" text="Ab">
      <formula>NOT(ISERROR(SEARCH("Ab",S30)))</formula>
    </cfRule>
    <cfRule type="containsText" dxfId="3" priority="6" operator="containsText" text="Pre">
      <formula>NOT(ISERROR(SEARCH("Pre",S30)))</formula>
    </cfRule>
  </conditionalFormatting>
  <dataValidations count="2">
    <dataValidation type="list" allowBlank="1" showInputMessage="1" showErrorMessage="1" sqref="D9:AH9" xr:uid="{00000000-0002-0000-0F00-000000000000}">
      <formula1>"MON.,TUE.,WED.,THU.,FRI."</formula1>
    </dataValidation>
    <dataValidation type="list" allowBlank="1" showInputMessage="1" showErrorMessage="1" sqref="D10:AH55" xr:uid="{00000000-0002-0000-0F00-000001000000}">
      <formula1>"Ab,Le,Pre"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K72"/>
  <sheetViews>
    <sheetView showZeros="0" view="pageBreakPreview" topLeftCell="A7" zoomScale="90" zoomScaleNormal="100" zoomScaleSheetLayoutView="90" workbookViewId="0">
      <pane xSplit="3" ySplit="3" topLeftCell="D10" activePane="bottomRight" state="frozen"/>
      <selection activeCell="A7" sqref="A7"/>
      <selection pane="topRight" activeCell="D7" sqref="D7"/>
      <selection pane="bottomLeft" activeCell="A10" sqref="A10"/>
      <selection pane="bottomRight" activeCell="V17" sqref="V17"/>
    </sheetView>
  </sheetViews>
  <sheetFormatPr defaultColWidth="9" defaultRowHeight="18" x14ac:dyDescent="0.25"/>
  <cols>
    <col min="1" max="1" width="4.59765625" style="40" customWidth="1"/>
    <col min="2" max="2" width="10" style="40" customWidth="1"/>
    <col min="3" max="3" width="25.59765625" style="40" customWidth="1"/>
    <col min="4" max="33" width="4" style="35" customWidth="1"/>
    <col min="34" max="34" width="4.59765625" style="35" customWidth="1"/>
    <col min="35" max="35" width="4.59765625" style="41" customWidth="1"/>
    <col min="36" max="36" width="6.09765625" style="41" customWidth="1"/>
    <col min="37" max="16384" width="9" style="40"/>
  </cols>
  <sheetData>
    <row r="1" spans="1:37" ht="25.8" x14ac:dyDescent="0.25">
      <c r="A1" s="428" t="s">
        <v>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71"/>
    </row>
    <row r="2" spans="1:37" ht="21" x14ac:dyDescent="0.25">
      <c r="A2" s="429" t="s">
        <v>17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72"/>
    </row>
    <row r="3" spans="1:37" ht="21" x14ac:dyDescent="0.25">
      <c r="A3" s="429" t="str">
        <f>"Attendance recording form "&amp;" "&amp;'General information'!B7&amp;" Department  Subject Code: "&amp;'General information'!B8&amp;" Subject: "&amp;'General information'!B9&amp;"   "&amp;'General information'!B5</f>
        <v>Attendance recording form   Department  Subject Code:  Subject:    Academic Year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72"/>
    </row>
    <row r="4" spans="1:37" ht="21" x14ac:dyDescent="0.25">
      <c r="A4" s="437" t="str">
        <f>"Primary "&amp;'General information'!B6&amp;"  "</f>
        <v xml:space="preserve">Primary   </v>
      </c>
      <c r="B4" s="437"/>
      <c r="C4" s="437"/>
      <c r="D4" s="437"/>
      <c r="E4" s="437"/>
      <c r="F4" s="437"/>
      <c r="G4" s="438" t="str">
        <f>"  Teacher "&amp;'General information'!B10</f>
        <v xml:space="preserve">  Teacher </v>
      </c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7"/>
      <c r="U4" s="437"/>
      <c r="V4" s="437"/>
      <c r="W4" s="437"/>
      <c r="X4" s="437"/>
      <c r="Y4" s="437"/>
      <c r="Z4" s="437"/>
      <c r="AA4" s="437"/>
      <c r="AB4" s="437"/>
      <c r="AC4" s="463"/>
      <c r="AD4" s="463"/>
      <c r="AE4" s="463"/>
      <c r="AF4" s="463"/>
      <c r="AG4" s="463"/>
      <c r="AH4" s="463"/>
      <c r="AI4" s="463"/>
      <c r="AJ4" s="463"/>
      <c r="AK4" s="72"/>
    </row>
    <row r="5" spans="1:37" ht="14.25" customHeight="1" x14ac:dyDescent="0.25">
      <c r="A5" s="446" t="s">
        <v>36</v>
      </c>
      <c r="B5" s="449" t="s">
        <v>73</v>
      </c>
      <c r="C5" s="446" t="s">
        <v>38</v>
      </c>
      <c r="D5" s="454" t="s">
        <v>133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71" t="str">
        <f>D5</f>
        <v>April</v>
      </c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</row>
    <row r="6" spans="1:37" ht="14.25" customHeight="1" x14ac:dyDescent="0.25">
      <c r="A6" s="447"/>
      <c r="B6" s="450"/>
      <c r="C6" s="447"/>
      <c r="D6" s="456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</row>
    <row r="7" spans="1:37" ht="18.75" customHeight="1" x14ac:dyDescent="0.25">
      <c r="A7" s="447"/>
      <c r="B7" s="450"/>
      <c r="C7" s="447"/>
      <c r="D7" s="458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</row>
    <row r="8" spans="1:37" ht="18.75" customHeight="1" x14ac:dyDescent="0.25">
      <c r="A8" s="447"/>
      <c r="B8" s="450"/>
      <c r="C8" s="447"/>
      <c r="D8" s="34">
        <v>1</v>
      </c>
      <c r="E8" s="34">
        <v>2</v>
      </c>
      <c r="F8" s="34">
        <v>3</v>
      </c>
      <c r="G8" s="34">
        <v>4</v>
      </c>
      <c r="H8" s="34">
        <v>5</v>
      </c>
      <c r="I8" s="34">
        <v>6</v>
      </c>
      <c r="J8" s="34">
        <v>7</v>
      </c>
      <c r="K8" s="34">
        <v>8</v>
      </c>
      <c r="L8" s="39">
        <v>9</v>
      </c>
      <c r="M8" s="34">
        <v>10</v>
      </c>
      <c r="N8" s="34">
        <v>11</v>
      </c>
      <c r="O8" s="34">
        <v>12</v>
      </c>
      <c r="P8" s="34">
        <v>13</v>
      </c>
      <c r="Q8" s="34">
        <v>14</v>
      </c>
      <c r="R8" s="34">
        <v>15</v>
      </c>
      <c r="S8" s="34">
        <v>16</v>
      </c>
      <c r="T8" s="34">
        <v>17</v>
      </c>
      <c r="U8" s="39">
        <v>18</v>
      </c>
      <c r="V8" s="34">
        <v>19</v>
      </c>
      <c r="W8" s="34">
        <v>20</v>
      </c>
      <c r="X8" s="34">
        <v>21</v>
      </c>
      <c r="Y8" s="34">
        <v>22</v>
      </c>
      <c r="Z8" s="34">
        <v>23</v>
      </c>
      <c r="AA8" s="34">
        <v>24</v>
      </c>
      <c r="AB8" s="34">
        <v>25</v>
      </c>
      <c r="AC8" s="34">
        <v>26</v>
      </c>
      <c r="AD8" s="39">
        <v>27</v>
      </c>
      <c r="AE8" s="34">
        <v>28</v>
      </c>
      <c r="AF8" s="34">
        <v>29</v>
      </c>
      <c r="AG8" s="34">
        <v>30</v>
      </c>
      <c r="AH8" s="476" t="s">
        <v>93</v>
      </c>
      <c r="AI8" s="472" t="s">
        <v>94</v>
      </c>
      <c r="AJ8" s="474" t="s">
        <v>95</v>
      </c>
    </row>
    <row r="9" spans="1:37" ht="18.75" customHeight="1" x14ac:dyDescent="0.25">
      <c r="A9" s="448"/>
      <c r="B9" s="451"/>
      <c r="C9" s="448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477"/>
      <c r="AI9" s="473"/>
      <c r="AJ9" s="475"/>
    </row>
    <row r="10" spans="1:37" ht="17.25" customHeight="1" x14ac:dyDescent="0.25">
      <c r="A10" s="4">
        <f>PP.5!A7</f>
        <v>0</v>
      </c>
      <c r="B10" s="5">
        <f>PP.5!B7</f>
        <v>0</v>
      </c>
      <c r="C10" s="56">
        <f>PP.5!D7</f>
        <v>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63">
        <f>COUNTIF(D10:AG10,"Ab")</f>
        <v>0</v>
      </c>
      <c r="AI10" s="159">
        <f>COUNTIF(D10:AG10,"Le")</f>
        <v>0</v>
      </c>
      <c r="AJ10" s="160">
        <f>COUNTIF(D10:AG10,"Pre")</f>
        <v>0</v>
      </c>
    </row>
    <row r="11" spans="1:37" ht="17.25" customHeight="1" x14ac:dyDescent="0.25">
      <c r="A11" s="4">
        <f>PP.5!A8</f>
        <v>0</v>
      </c>
      <c r="B11" s="5">
        <f>PP.5!B8</f>
        <v>0</v>
      </c>
      <c r="C11" s="56">
        <f>PP.5!D8</f>
        <v>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63">
        <f t="shared" ref="AH11:AH55" si="0">COUNTIF(D11:AG11,"Ab")</f>
        <v>0</v>
      </c>
      <c r="AI11" s="159">
        <f t="shared" ref="AI11:AI55" si="1">COUNTIF(D11:AG11,"Le")</f>
        <v>0</v>
      </c>
      <c r="AJ11" s="160">
        <f t="shared" ref="AJ11:AJ55" si="2">COUNTIF(D11:AG11,"Pre")</f>
        <v>0</v>
      </c>
    </row>
    <row r="12" spans="1:37" ht="17.25" customHeight="1" x14ac:dyDescent="0.25">
      <c r="A12" s="4">
        <f>PP.5!A9</f>
        <v>0</v>
      </c>
      <c r="B12" s="5">
        <f>PP.5!B9</f>
        <v>0</v>
      </c>
      <c r="C12" s="56">
        <f>PP.5!D9</f>
        <v>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63">
        <f t="shared" si="0"/>
        <v>0</v>
      </c>
      <c r="AI12" s="159">
        <f t="shared" si="1"/>
        <v>0</v>
      </c>
      <c r="AJ12" s="160">
        <f t="shared" si="2"/>
        <v>0</v>
      </c>
    </row>
    <row r="13" spans="1:37" ht="17.25" customHeight="1" x14ac:dyDescent="0.25">
      <c r="A13" s="4">
        <f>PP.5!A10</f>
        <v>0</v>
      </c>
      <c r="B13" s="5">
        <f>PP.5!B10</f>
        <v>0</v>
      </c>
      <c r="C13" s="56">
        <f>PP.5!D10</f>
        <v>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63">
        <f t="shared" si="0"/>
        <v>0</v>
      </c>
      <c r="AI13" s="159">
        <f t="shared" si="1"/>
        <v>0</v>
      </c>
      <c r="AJ13" s="160">
        <f t="shared" si="2"/>
        <v>0</v>
      </c>
    </row>
    <row r="14" spans="1:37" ht="17.25" customHeight="1" x14ac:dyDescent="0.25">
      <c r="A14" s="4">
        <f>PP.5!A11</f>
        <v>0</v>
      </c>
      <c r="B14" s="5">
        <f>PP.5!B11</f>
        <v>0</v>
      </c>
      <c r="C14" s="56">
        <f>PP.5!D11</f>
        <v>0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63">
        <f t="shared" si="0"/>
        <v>0</v>
      </c>
      <c r="AI14" s="159">
        <f t="shared" si="1"/>
        <v>0</v>
      </c>
      <c r="AJ14" s="160">
        <f t="shared" si="2"/>
        <v>0</v>
      </c>
    </row>
    <row r="15" spans="1:37" ht="17.25" customHeight="1" x14ac:dyDescent="0.25">
      <c r="A15" s="4">
        <f>PP.5!A12</f>
        <v>0</v>
      </c>
      <c r="B15" s="5">
        <f>PP.5!B12</f>
        <v>0</v>
      </c>
      <c r="C15" s="56">
        <f>PP.5!D12</f>
        <v>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63">
        <f t="shared" si="0"/>
        <v>0</v>
      </c>
      <c r="AI15" s="159">
        <f t="shared" si="1"/>
        <v>0</v>
      </c>
      <c r="AJ15" s="160">
        <f t="shared" si="2"/>
        <v>0</v>
      </c>
    </row>
    <row r="16" spans="1:37" ht="17.25" customHeight="1" x14ac:dyDescent="0.25">
      <c r="A16" s="4">
        <f>PP.5!A13</f>
        <v>0</v>
      </c>
      <c r="B16" s="5">
        <f>PP.5!B13</f>
        <v>0</v>
      </c>
      <c r="C16" s="56">
        <f>PP.5!D13</f>
        <v>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63">
        <f t="shared" si="0"/>
        <v>0</v>
      </c>
      <c r="AI16" s="159">
        <f t="shared" si="1"/>
        <v>0</v>
      </c>
      <c r="AJ16" s="160">
        <f t="shared" si="2"/>
        <v>0</v>
      </c>
    </row>
    <row r="17" spans="1:36" ht="17.25" customHeight="1" x14ac:dyDescent="0.25">
      <c r="A17" s="4">
        <f>PP.5!A14</f>
        <v>0</v>
      </c>
      <c r="B17" s="5">
        <f>PP.5!B14</f>
        <v>0</v>
      </c>
      <c r="C17" s="56">
        <f>PP.5!D14</f>
        <v>0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63">
        <f t="shared" si="0"/>
        <v>0</v>
      </c>
      <c r="AI17" s="159">
        <f t="shared" si="1"/>
        <v>0</v>
      </c>
      <c r="AJ17" s="160">
        <f t="shared" si="2"/>
        <v>0</v>
      </c>
    </row>
    <row r="18" spans="1:36" ht="17.25" customHeight="1" x14ac:dyDescent="0.25">
      <c r="A18" s="4">
        <f>PP.5!A15</f>
        <v>0</v>
      </c>
      <c r="B18" s="5">
        <f>PP.5!B15</f>
        <v>0</v>
      </c>
      <c r="C18" s="56">
        <f>PP.5!D15</f>
        <v>0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63">
        <f t="shared" si="0"/>
        <v>0</v>
      </c>
      <c r="AI18" s="159">
        <f t="shared" si="1"/>
        <v>0</v>
      </c>
      <c r="AJ18" s="160">
        <f t="shared" si="2"/>
        <v>0</v>
      </c>
    </row>
    <row r="19" spans="1:36" ht="17.25" customHeight="1" x14ac:dyDescent="0.25">
      <c r="A19" s="4">
        <f>PP.5!A16</f>
        <v>0</v>
      </c>
      <c r="B19" s="5">
        <f>PP.5!B16</f>
        <v>0</v>
      </c>
      <c r="C19" s="56">
        <f>PP.5!D16</f>
        <v>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63">
        <f t="shared" si="0"/>
        <v>0</v>
      </c>
      <c r="AI19" s="159">
        <f t="shared" si="1"/>
        <v>0</v>
      </c>
      <c r="AJ19" s="160">
        <f t="shared" si="2"/>
        <v>0</v>
      </c>
    </row>
    <row r="20" spans="1:36" ht="17.25" customHeight="1" x14ac:dyDescent="0.25">
      <c r="A20" s="4">
        <f>PP.5!A17</f>
        <v>0</v>
      </c>
      <c r="B20" s="5">
        <f>PP.5!B17</f>
        <v>0</v>
      </c>
      <c r="C20" s="56">
        <f>PP.5!D17</f>
        <v>0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63">
        <f t="shared" si="0"/>
        <v>0</v>
      </c>
      <c r="AI20" s="159">
        <f t="shared" si="1"/>
        <v>0</v>
      </c>
      <c r="AJ20" s="160">
        <f t="shared" si="2"/>
        <v>0</v>
      </c>
    </row>
    <row r="21" spans="1:36" ht="17.25" customHeight="1" x14ac:dyDescent="0.25">
      <c r="A21" s="4">
        <f>PP.5!A18</f>
        <v>0</v>
      </c>
      <c r="B21" s="5">
        <f>PP.5!B18</f>
        <v>0</v>
      </c>
      <c r="C21" s="56">
        <f>PP.5!D18</f>
        <v>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63">
        <f t="shared" si="0"/>
        <v>0</v>
      </c>
      <c r="AI21" s="159">
        <f t="shared" si="1"/>
        <v>0</v>
      </c>
      <c r="AJ21" s="160">
        <f t="shared" si="2"/>
        <v>0</v>
      </c>
    </row>
    <row r="22" spans="1:36" ht="17.25" customHeight="1" x14ac:dyDescent="0.25">
      <c r="A22" s="4">
        <f>PP.5!A19</f>
        <v>0</v>
      </c>
      <c r="B22" s="5">
        <f>PP.5!B19</f>
        <v>0</v>
      </c>
      <c r="C22" s="56">
        <f>PP.5!D19</f>
        <v>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63">
        <f t="shared" si="0"/>
        <v>0</v>
      </c>
      <c r="AI22" s="159">
        <f t="shared" si="1"/>
        <v>0</v>
      </c>
      <c r="AJ22" s="160">
        <f t="shared" si="2"/>
        <v>0</v>
      </c>
    </row>
    <row r="23" spans="1:36" ht="17.25" customHeight="1" x14ac:dyDescent="0.25">
      <c r="A23" s="4">
        <f>PP.5!A20</f>
        <v>0</v>
      </c>
      <c r="B23" s="5">
        <f>PP.5!B20</f>
        <v>0</v>
      </c>
      <c r="C23" s="56">
        <f>PP.5!D20</f>
        <v>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63">
        <f t="shared" si="0"/>
        <v>0</v>
      </c>
      <c r="AI23" s="159">
        <f t="shared" si="1"/>
        <v>0</v>
      </c>
      <c r="AJ23" s="160">
        <f t="shared" si="2"/>
        <v>0</v>
      </c>
    </row>
    <row r="24" spans="1:36" ht="17.25" customHeight="1" x14ac:dyDescent="0.25">
      <c r="A24" s="4">
        <f>PP.5!A21</f>
        <v>0</v>
      </c>
      <c r="B24" s="5">
        <f>PP.5!B21</f>
        <v>0</v>
      </c>
      <c r="C24" s="56">
        <f>PP.5!D21</f>
        <v>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63">
        <f t="shared" si="0"/>
        <v>0</v>
      </c>
      <c r="AI24" s="159">
        <f t="shared" si="1"/>
        <v>0</v>
      </c>
      <c r="AJ24" s="160">
        <f t="shared" si="2"/>
        <v>0</v>
      </c>
    </row>
    <row r="25" spans="1:36" ht="17.25" customHeight="1" x14ac:dyDescent="0.25">
      <c r="A25" s="4">
        <f>PP.5!A22</f>
        <v>0</v>
      </c>
      <c r="B25" s="5">
        <f>PP.5!B22</f>
        <v>0</v>
      </c>
      <c r="C25" s="56">
        <f>PP.5!D22</f>
        <v>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63">
        <f t="shared" si="0"/>
        <v>0</v>
      </c>
      <c r="AI25" s="159">
        <f t="shared" si="1"/>
        <v>0</v>
      </c>
      <c r="AJ25" s="160">
        <f t="shared" si="2"/>
        <v>0</v>
      </c>
    </row>
    <row r="26" spans="1:36" ht="17.25" customHeight="1" x14ac:dyDescent="0.25">
      <c r="A26" s="4">
        <f>PP.5!A23</f>
        <v>0</v>
      </c>
      <c r="B26" s="5">
        <f>PP.5!B23</f>
        <v>0</v>
      </c>
      <c r="C26" s="56">
        <f>PP.5!D23</f>
        <v>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63">
        <f t="shared" si="0"/>
        <v>0</v>
      </c>
      <c r="AI26" s="159">
        <f t="shared" si="1"/>
        <v>0</v>
      </c>
      <c r="AJ26" s="160">
        <f t="shared" si="2"/>
        <v>0</v>
      </c>
    </row>
    <row r="27" spans="1:36" ht="17.25" customHeight="1" x14ac:dyDescent="0.25">
      <c r="A27" s="4">
        <f>PP.5!A24</f>
        <v>0</v>
      </c>
      <c r="B27" s="5">
        <f>PP.5!B24</f>
        <v>0</v>
      </c>
      <c r="C27" s="56">
        <f>PP.5!D24</f>
        <v>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63">
        <f t="shared" si="0"/>
        <v>0</v>
      </c>
      <c r="AI27" s="159">
        <f t="shared" si="1"/>
        <v>0</v>
      </c>
      <c r="AJ27" s="160">
        <f t="shared" si="2"/>
        <v>0</v>
      </c>
    </row>
    <row r="28" spans="1:36" ht="17.25" customHeight="1" x14ac:dyDescent="0.25">
      <c r="A28" s="4">
        <f>PP.5!A25</f>
        <v>0</v>
      </c>
      <c r="B28" s="5">
        <f>PP.5!B25</f>
        <v>0</v>
      </c>
      <c r="C28" s="56">
        <f>PP.5!D25</f>
        <v>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63">
        <f t="shared" si="0"/>
        <v>0</v>
      </c>
      <c r="AI28" s="159">
        <f t="shared" si="1"/>
        <v>0</v>
      </c>
      <c r="AJ28" s="160">
        <f t="shared" si="2"/>
        <v>0</v>
      </c>
    </row>
    <row r="29" spans="1:36" ht="17.25" customHeight="1" x14ac:dyDescent="0.25">
      <c r="A29" s="4">
        <f>PP.5!A26</f>
        <v>0</v>
      </c>
      <c r="B29" s="5">
        <f>PP.5!B26</f>
        <v>0</v>
      </c>
      <c r="C29" s="56">
        <f>PP.5!D26</f>
        <v>0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63">
        <f t="shared" si="0"/>
        <v>0</v>
      </c>
      <c r="AI29" s="159">
        <f t="shared" si="1"/>
        <v>0</v>
      </c>
      <c r="AJ29" s="160">
        <f t="shared" si="2"/>
        <v>0</v>
      </c>
    </row>
    <row r="30" spans="1:36" ht="17.25" customHeight="1" x14ac:dyDescent="0.25">
      <c r="A30" s="4">
        <f>PP.5!A27</f>
        <v>0</v>
      </c>
      <c r="B30" s="5">
        <f>PP.5!B27</f>
        <v>0</v>
      </c>
      <c r="C30" s="56">
        <f>PP.5!D27</f>
        <v>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63">
        <f t="shared" si="0"/>
        <v>0</v>
      </c>
      <c r="AI30" s="159">
        <f t="shared" si="1"/>
        <v>0</v>
      </c>
      <c r="AJ30" s="160">
        <f t="shared" si="2"/>
        <v>0</v>
      </c>
    </row>
    <row r="31" spans="1:36" ht="17.25" customHeight="1" x14ac:dyDescent="0.25">
      <c r="A31" s="4">
        <f>PP.5!A28</f>
        <v>0</v>
      </c>
      <c r="B31" s="5">
        <f>PP.5!B28</f>
        <v>0</v>
      </c>
      <c r="C31" s="56">
        <f>PP.5!D28</f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63">
        <f t="shared" si="0"/>
        <v>0</v>
      </c>
      <c r="AI31" s="159">
        <f t="shared" si="1"/>
        <v>0</v>
      </c>
      <c r="AJ31" s="160">
        <f t="shared" si="2"/>
        <v>0</v>
      </c>
    </row>
    <row r="32" spans="1:36" ht="17.25" customHeight="1" x14ac:dyDescent="0.25">
      <c r="A32" s="4">
        <f>PP.5!A29</f>
        <v>0</v>
      </c>
      <c r="B32" s="5">
        <f>PP.5!B29</f>
        <v>0</v>
      </c>
      <c r="C32" s="56">
        <f>PP.5!D29</f>
        <v>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63">
        <f t="shared" si="0"/>
        <v>0</v>
      </c>
      <c r="AI32" s="159">
        <f t="shared" si="1"/>
        <v>0</v>
      </c>
      <c r="AJ32" s="160">
        <f t="shared" si="2"/>
        <v>0</v>
      </c>
    </row>
    <row r="33" spans="1:36" ht="17.25" customHeight="1" x14ac:dyDescent="0.25">
      <c r="A33" s="4">
        <f>PP.5!A30</f>
        <v>0</v>
      </c>
      <c r="B33" s="5">
        <f>PP.5!B30</f>
        <v>0</v>
      </c>
      <c r="C33" s="56">
        <f>PP.5!D30</f>
        <v>0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63">
        <f t="shared" si="0"/>
        <v>0</v>
      </c>
      <c r="AI33" s="159">
        <f t="shared" si="1"/>
        <v>0</v>
      </c>
      <c r="AJ33" s="160">
        <f t="shared" si="2"/>
        <v>0</v>
      </c>
    </row>
    <row r="34" spans="1:36" ht="17.25" customHeight="1" x14ac:dyDescent="0.25">
      <c r="A34" s="4">
        <f>PP.5!A31</f>
        <v>0</v>
      </c>
      <c r="B34" s="5">
        <f>PP.5!B31</f>
        <v>0</v>
      </c>
      <c r="C34" s="56">
        <f>PP.5!D31</f>
        <v>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63">
        <f t="shared" si="0"/>
        <v>0</v>
      </c>
      <c r="AI34" s="159">
        <f t="shared" si="1"/>
        <v>0</v>
      </c>
      <c r="AJ34" s="160">
        <f t="shared" si="2"/>
        <v>0</v>
      </c>
    </row>
    <row r="35" spans="1:36" ht="17.25" customHeight="1" x14ac:dyDescent="0.25">
      <c r="A35" s="4">
        <f>PP.5!A32</f>
        <v>0</v>
      </c>
      <c r="B35" s="5">
        <f>PP.5!B32</f>
        <v>0</v>
      </c>
      <c r="C35" s="56">
        <f>PP.5!D32</f>
        <v>0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63">
        <f t="shared" si="0"/>
        <v>0</v>
      </c>
      <c r="AI35" s="159">
        <f t="shared" si="1"/>
        <v>0</v>
      </c>
      <c r="AJ35" s="160">
        <f t="shared" si="2"/>
        <v>0</v>
      </c>
    </row>
    <row r="36" spans="1:36" ht="17.25" customHeight="1" x14ac:dyDescent="0.25">
      <c r="A36" s="4">
        <f>PP.5!A33</f>
        <v>0</v>
      </c>
      <c r="B36" s="5">
        <f>PP.5!B33</f>
        <v>0</v>
      </c>
      <c r="C36" s="56">
        <f>PP.5!D33</f>
        <v>0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63">
        <f t="shared" si="0"/>
        <v>0</v>
      </c>
      <c r="AI36" s="159">
        <f t="shared" si="1"/>
        <v>0</v>
      </c>
      <c r="AJ36" s="160">
        <f t="shared" si="2"/>
        <v>0</v>
      </c>
    </row>
    <row r="37" spans="1:36" ht="17.25" customHeight="1" x14ac:dyDescent="0.25">
      <c r="A37" s="4">
        <f>PP.5!A34</f>
        <v>0</v>
      </c>
      <c r="B37" s="5">
        <f>PP.5!B34</f>
        <v>0</v>
      </c>
      <c r="C37" s="56">
        <f>PP.5!D34</f>
        <v>0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63">
        <f t="shared" si="0"/>
        <v>0</v>
      </c>
      <c r="AI37" s="159">
        <f t="shared" si="1"/>
        <v>0</v>
      </c>
      <c r="AJ37" s="160">
        <f t="shared" si="2"/>
        <v>0</v>
      </c>
    </row>
    <row r="38" spans="1:36" ht="17.25" customHeight="1" x14ac:dyDescent="0.25">
      <c r="A38" s="4">
        <f>PP.5!A35</f>
        <v>0</v>
      </c>
      <c r="B38" s="5">
        <f>PP.5!B35</f>
        <v>0</v>
      </c>
      <c r="C38" s="56">
        <f>PP.5!D35</f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63">
        <f t="shared" si="0"/>
        <v>0</v>
      </c>
      <c r="AI38" s="159">
        <f t="shared" si="1"/>
        <v>0</v>
      </c>
      <c r="AJ38" s="160">
        <f t="shared" si="2"/>
        <v>0</v>
      </c>
    </row>
    <row r="39" spans="1:36" ht="17.25" customHeight="1" x14ac:dyDescent="0.25">
      <c r="A39" s="4">
        <f>PP.5!A36</f>
        <v>0</v>
      </c>
      <c r="B39" s="5">
        <f>PP.5!B36</f>
        <v>0</v>
      </c>
      <c r="C39" s="56">
        <f>PP.5!D36</f>
        <v>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63">
        <f t="shared" si="0"/>
        <v>0</v>
      </c>
      <c r="AI39" s="159">
        <f t="shared" si="1"/>
        <v>0</v>
      </c>
      <c r="AJ39" s="160">
        <f t="shared" si="2"/>
        <v>0</v>
      </c>
    </row>
    <row r="40" spans="1:36" ht="17.25" customHeight="1" x14ac:dyDescent="0.25">
      <c r="A40" s="4">
        <f>PP.5!A37</f>
        <v>0</v>
      </c>
      <c r="B40" s="5">
        <f>PP.5!B37</f>
        <v>0</v>
      </c>
      <c r="C40" s="56">
        <f>PP.5!D37</f>
        <v>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63">
        <f t="shared" si="0"/>
        <v>0</v>
      </c>
      <c r="AI40" s="159">
        <f t="shared" si="1"/>
        <v>0</v>
      </c>
      <c r="AJ40" s="160">
        <f t="shared" si="2"/>
        <v>0</v>
      </c>
    </row>
    <row r="41" spans="1:36" ht="17.25" customHeight="1" x14ac:dyDescent="0.25">
      <c r="A41" s="4">
        <f>PP.5!A38</f>
        <v>0</v>
      </c>
      <c r="B41" s="5">
        <f>PP.5!B38</f>
        <v>0</v>
      </c>
      <c r="C41" s="56">
        <f>PP.5!D38</f>
        <v>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63">
        <f t="shared" si="0"/>
        <v>0</v>
      </c>
      <c r="AI41" s="159">
        <f t="shared" si="1"/>
        <v>0</v>
      </c>
      <c r="AJ41" s="160">
        <f t="shared" si="2"/>
        <v>0</v>
      </c>
    </row>
    <row r="42" spans="1:36" ht="17.25" customHeight="1" x14ac:dyDescent="0.25">
      <c r="A42" s="4">
        <f>PP.5!A39</f>
        <v>0</v>
      </c>
      <c r="B42" s="5">
        <f>PP.5!B39</f>
        <v>0</v>
      </c>
      <c r="C42" s="56">
        <f>PP.5!D39</f>
        <v>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63">
        <f t="shared" si="0"/>
        <v>0</v>
      </c>
      <c r="AI42" s="159">
        <f t="shared" si="1"/>
        <v>0</v>
      </c>
      <c r="AJ42" s="160">
        <f t="shared" si="2"/>
        <v>0</v>
      </c>
    </row>
    <row r="43" spans="1:36" ht="17.25" customHeight="1" x14ac:dyDescent="0.25">
      <c r="A43" s="4">
        <f>PP.5!A40</f>
        <v>0</v>
      </c>
      <c r="B43" s="5">
        <f>PP.5!B40</f>
        <v>0</v>
      </c>
      <c r="C43" s="56">
        <f>PP.5!D40</f>
        <v>0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63">
        <f t="shared" si="0"/>
        <v>0</v>
      </c>
      <c r="AI43" s="159">
        <f t="shared" si="1"/>
        <v>0</v>
      </c>
      <c r="AJ43" s="160">
        <f t="shared" si="2"/>
        <v>0</v>
      </c>
    </row>
    <row r="44" spans="1:36" ht="17.25" customHeight="1" x14ac:dyDescent="0.25">
      <c r="A44" s="4">
        <f>PP.5!A41</f>
        <v>0</v>
      </c>
      <c r="B44" s="5">
        <f>PP.5!B41</f>
        <v>0</v>
      </c>
      <c r="C44" s="56">
        <f>PP.5!D41</f>
        <v>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63">
        <f t="shared" si="0"/>
        <v>0</v>
      </c>
      <c r="AI44" s="159">
        <f t="shared" si="1"/>
        <v>0</v>
      </c>
      <c r="AJ44" s="160">
        <f t="shared" si="2"/>
        <v>0</v>
      </c>
    </row>
    <row r="45" spans="1:36" ht="17.25" customHeight="1" x14ac:dyDescent="0.25">
      <c r="A45" s="4">
        <f>PP.5!A42</f>
        <v>0</v>
      </c>
      <c r="B45" s="5">
        <f>PP.5!B42</f>
        <v>0</v>
      </c>
      <c r="C45" s="56">
        <f>PP.5!D42</f>
        <v>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63">
        <f t="shared" si="0"/>
        <v>0</v>
      </c>
      <c r="AI45" s="159">
        <f t="shared" si="1"/>
        <v>0</v>
      </c>
      <c r="AJ45" s="160">
        <f t="shared" si="2"/>
        <v>0</v>
      </c>
    </row>
    <row r="46" spans="1:36" ht="17.25" customHeight="1" x14ac:dyDescent="0.25">
      <c r="A46" s="4">
        <f>PP.5!A43</f>
        <v>0</v>
      </c>
      <c r="B46" s="5">
        <f>PP.5!B43</f>
        <v>0</v>
      </c>
      <c r="C46" s="56">
        <f>PP.5!D43</f>
        <v>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63">
        <f t="shared" si="0"/>
        <v>0</v>
      </c>
      <c r="AI46" s="159">
        <f t="shared" si="1"/>
        <v>0</v>
      </c>
      <c r="AJ46" s="160">
        <f t="shared" si="2"/>
        <v>0</v>
      </c>
    </row>
    <row r="47" spans="1:36" ht="17.25" customHeight="1" x14ac:dyDescent="0.25">
      <c r="A47" s="4">
        <f>PP.5!A44</f>
        <v>0</v>
      </c>
      <c r="B47" s="5">
        <f>PP.5!B44</f>
        <v>0</v>
      </c>
      <c r="C47" s="56">
        <f>PP.5!D44</f>
        <v>0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63">
        <f t="shared" si="0"/>
        <v>0</v>
      </c>
      <c r="AI47" s="159">
        <f t="shared" si="1"/>
        <v>0</v>
      </c>
      <c r="AJ47" s="160">
        <f t="shared" si="2"/>
        <v>0</v>
      </c>
    </row>
    <row r="48" spans="1:36" ht="17.25" customHeight="1" x14ac:dyDescent="0.25">
      <c r="A48" s="4">
        <f>PP.5!A45</f>
        <v>0</v>
      </c>
      <c r="B48" s="5">
        <f>PP.5!B45</f>
        <v>0</v>
      </c>
      <c r="C48" s="56">
        <f>PP.5!D45</f>
        <v>0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63">
        <f t="shared" si="0"/>
        <v>0</v>
      </c>
      <c r="AI48" s="159">
        <f t="shared" si="1"/>
        <v>0</v>
      </c>
      <c r="AJ48" s="160">
        <f t="shared" si="2"/>
        <v>0</v>
      </c>
    </row>
    <row r="49" spans="1:36" ht="17.25" customHeight="1" x14ac:dyDescent="0.25">
      <c r="A49" s="4">
        <f>PP.5!A46</f>
        <v>0</v>
      </c>
      <c r="B49" s="5">
        <f>PP.5!B46</f>
        <v>0</v>
      </c>
      <c r="C49" s="56">
        <f>PP.5!D46</f>
        <v>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63">
        <f t="shared" si="0"/>
        <v>0</v>
      </c>
      <c r="AI49" s="159">
        <f t="shared" si="1"/>
        <v>0</v>
      </c>
      <c r="AJ49" s="160">
        <f>COUNTIF(D49:AG49,"Pre")</f>
        <v>0</v>
      </c>
    </row>
    <row r="50" spans="1:36" ht="17.25" customHeight="1" x14ac:dyDescent="0.25">
      <c r="A50" s="4">
        <f>PP.5!A47</f>
        <v>0</v>
      </c>
      <c r="B50" s="5">
        <f>PP.5!B47</f>
        <v>0</v>
      </c>
      <c r="C50" s="56">
        <f>PP.5!D47</f>
        <v>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63">
        <f t="shared" si="0"/>
        <v>0</v>
      </c>
      <c r="AI50" s="159">
        <f t="shared" si="1"/>
        <v>0</v>
      </c>
      <c r="AJ50" s="160">
        <f t="shared" si="2"/>
        <v>0</v>
      </c>
    </row>
    <row r="51" spans="1:36" ht="17.25" customHeight="1" x14ac:dyDescent="0.25">
      <c r="A51" s="4">
        <f>PP.5!A48</f>
        <v>0</v>
      </c>
      <c r="B51" s="5">
        <f>PP.5!B48</f>
        <v>0</v>
      </c>
      <c r="C51" s="56">
        <f>PP.5!D48</f>
        <v>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63">
        <f t="shared" si="0"/>
        <v>0</v>
      </c>
      <c r="AI51" s="159">
        <f t="shared" si="1"/>
        <v>0</v>
      </c>
      <c r="AJ51" s="160">
        <f t="shared" si="2"/>
        <v>0</v>
      </c>
    </row>
    <row r="52" spans="1:36" ht="17.25" customHeight="1" x14ac:dyDescent="0.25">
      <c r="A52" s="4">
        <f>PP.5!A49</f>
        <v>0</v>
      </c>
      <c r="B52" s="5">
        <f>PP.5!B49</f>
        <v>0</v>
      </c>
      <c r="C52" s="56">
        <f>PP.5!D49</f>
        <v>0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63">
        <f t="shared" si="0"/>
        <v>0</v>
      </c>
      <c r="AI52" s="159">
        <f t="shared" si="1"/>
        <v>0</v>
      </c>
      <c r="AJ52" s="160">
        <f t="shared" si="2"/>
        <v>0</v>
      </c>
    </row>
    <row r="53" spans="1:36" ht="17.25" customHeight="1" x14ac:dyDescent="0.25">
      <c r="A53" s="4">
        <f>PP.5!A50</f>
        <v>0</v>
      </c>
      <c r="B53" s="5">
        <f>PP.5!B50</f>
        <v>0</v>
      </c>
      <c r="C53" s="56">
        <f>PP.5!D50</f>
        <v>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63">
        <f t="shared" si="0"/>
        <v>0</v>
      </c>
      <c r="AI53" s="159">
        <f t="shared" si="1"/>
        <v>0</v>
      </c>
      <c r="AJ53" s="160">
        <f t="shared" si="2"/>
        <v>0</v>
      </c>
    </row>
    <row r="54" spans="1:36" ht="17.25" customHeight="1" x14ac:dyDescent="0.25">
      <c r="A54" s="4">
        <f>PP.5!A51</f>
        <v>0</v>
      </c>
      <c r="B54" s="5">
        <f>PP.5!B51</f>
        <v>0</v>
      </c>
      <c r="C54" s="56">
        <f>PP.5!D51</f>
        <v>0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63">
        <f t="shared" si="0"/>
        <v>0</v>
      </c>
      <c r="AI54" s="159">
        <f t="shared" si="1"/>
        <v>0</v>
      </c>
      <c r="AJ54" s="160">
        <f t="shared" si="2"/>
        <v>0</v>
      </c>
    </row>
    <row r="55" spans="1:36" ht="17.25" customHeight="1" x14ac:dyDescent="0.25">
      <c r="A55" s="4">
        <f>PP.5!A52</f>
        <v>0</v>
      </c>
      <c r="B55" s="5">
        <f>PP.5!B52</f>
        <v>0</v>
      </c>
      <c r="C55" s="56">
        <f>PP.5!D52</f>
        <v>0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63">
        <f t="shared" si="0"/>
        <v>0</v>
      </c>
      <c r="AI55" s="159">
        <f t="shared" si="1"/>
        <v>0</v>
      </c>
      <c r="AJ55" s="160">
        <f t="shared" si="2"/>
        <v>0</v>
      </c>
    </row>
    <row r="56" spans="1:36" ht="21" x14ac:dyDescent="0.25">
      <c r="A56" s="439"/>
      <c r="B56" s="440"/>
      <c r="C56" s="57" t="s">
        <v>93</v>
      </c>
      <c r="D56" s="58">
        <f>COUNTIF(D10:D55,"Ab")</f>
        <v>0</v>
      </c>
      <c r="E56" s="58">
        <f t="shared" ref="E56:AG56" si="3">COUNTIF(E10:E55,"Ab")</f>
        <v>0</v>
      </c>
      <c r="F56" s="58">
        <f t="shared" si="3"/>
        <v>0</v>
      </c>
      <c r="G56" s="58">
        <f t="shared" si="3"/>
        <v>0</v>
      </c>
      <c r="H56" s="58">
        <f t="shared" si="3"/>
        <v>0</v>
      </c>
      <c r="I56" s="58">
        <f t="shared" si="3"/>
        <v>0</v>
      </c>
      <c r="J56" s="58">
        <f t="shared" si="3"/>
        <v>0</v>
      </c>
      <c r="K56" s="58">
        <f t="shared" si="3"/>
        <v>0</v>
      </c>
      <c r="L56" s="58">
        <f t="shared" si="3"/>
        <v>0</v>
      </c>
      <c r="M56" s="58">
        <f t="shared" si="3"/>
        <v>0</v>
      </c>
      <c r="N56" s="58">
        <f t="shared" si="3"/>
        <v>0</v>
      </c>
      <c r="O56" s="58">
        <f t="shared" si="3"/>
        <v>0</v>
      </c>
      <c r="P56" s="58">
        <f t="shared" si="3"/>
        <v>0</v>
      </c>
      <c r="Q56" s="58">
        <f t="shared" si="3"/>
        <v>0</v>
      </c>
      <c r="R56" s="58">
        <f t="shared" si="3"/>
        <v>0</v>
      </c>
      <c r="S56" s="58">
        <f t="shared" si="3"/>
        <v>0</v>
      </c>
      <c r="T56" s="58">
        <f t="shared" si="3"/>
        <v>0</v>
      </c>
      <c r="U56" s="58">
        <f t="shared" si="3"/>
        <v>0</v>
      </c>
      <c r="V56" s="58">
        <f t="shared" si="3"/>
        <v>0</v>
      </c>
      <c r="W56" s="58">
        <f t="shared" si="3"/>
        <v>0</v>
      </c>
      <c r="X56" s="58">
        <f t="shared" si="3"/>
        <v>0</v>
      </c>
      <c r="Y56" s="58">
        <f t="shared" si="3"/>
        <v>0</v>
      </c>
      <c r="Z56" s="58">
        <f t="shared" si="3"/>
        <v>0</v>
      </c>
      <c r="AA56" s="58">
        <f t="shared" si="3"/>
        <v>0</v>
      </c>
      <c r="AB56" s="58">
        <f t="shared" si="3"/>
        <v>0</v>
      </c>
      <c r="AC56" s="58">
        <f t="shared" si="3"/>
        <v>0</v>
      </c>
      <c r="AD56" s="58">
        <f t="shared" si="3"/>
        <v>0</v>
      </c>
      <c r="AE56" s="58">
        <f t="shared" si="3"/>
        <v>0</v>
      </c>
      <c r="AF56" s="58">
        <f t="shared" si="3"/>
        <v>0</v>
      </c>
      <c r="AG56" s="58">
        <f t="shared" si="3"/>
        <v>0</v>
      </c>
      <c r="AH56" s="442"/>
      <c r="AI56" s="443"/>
      <c r="AJ56" s="443"/>
    </row>
    <row r="57" spans="1:36" ht="21" x14ac:dyDescent="0.25">
      <c r="A57" s="267"/>
      <c r="B57" s="441"/>
      <c r="C57" s="61" t="s">
        <v>94</v>
      </c>
      <c r="D57" s="62">
        <f>COUNTIF(D10:D55,"Le")</f>
        <v>0</v>
      </c>
      <c r="E57" s="62">
        <f t="shared" ref="E57:AG57" si="4">COUNTIF(E10:E55,"Le")</f>
        <v>0</v>
      </c>
      <c r="F57" s="62">
        <f t="shared" si="4"/>
        <v>0</v>
      </c>
      <c r="G57" s="62">
        <f t="shared" si="4"/>
        <v>0</v>
      </c>
      <c r="H57" s="62">
        <f t="shared" si="4"/>
        <v>0</v>
      </c>
      <c r="I57" s="62">
        <f t="shared" si="4"/>
        <v>0</v>
      </c>
      <c r="J57" s="62">
        <f t="shared" si="4"/>
        <v>0</v>
      </c>
      <c r="K57" s="62">
        <f t="shared" si="4"/>
        <v>0</v>
      </c>
      <c r="L57" s="62">
        <f t="shared" si="4"/>
        <v>0</v>
      </c>
      <c r="M57" s="62">
        <f t="shared" si="4"/>
        <v>0</v>
      </c>
      <c r="N57" s="62">
        <f t="shared" si="4"/>
        <v>0</v>
      </c>
      <c r="O57" s="62">
        <f t="shared" si="4"/>
        <v>0</v>
      </c>
      <c r="P57" s="62">
        <f t="shared" si="4"/>
        <v>0</v>
      </c>
      <c r="Q57" s="62">
        <f t="shared" si="4"/>
        <v>0</v>
      </c>
      <c r="R57" s="62">
        <f t="shared" si="4"/>
        <v>0</v>
      </c>
      <c r="S57" s="62">
        <f t="shared" si="4"/>
        <v>0</v>
      </c>
      <c r="T57" s="62">
        <f t="shared" si="4"/>
        <v>0</v>
      </c>
      <c r="U57" s="62">
        <f t="shared" si="4"/>
        <v>0</v>
      </c>
      <c r="V57" s="62">
        <f t="shared" si="4"/>
        <v>0</v>
      </c>
      <c r="W57" s="62">
        <f t="shared" si="4"/>
        <v>0</v>
      </c>
      <c r="X57" s="62">
        <f t="shared" si="4"/>
        <v>0</v>
      </c>
      <c r="Y57" s="62">
        <f t="shared" si="4"/>
        <v>0</v>
      </c>
      <c r="Z57" s="62">
        <f t="shared" si="4"/>
        <v>0</v>
      </c>
      <c r="AA57" s="62">
        <f t="shared" si="4"/>
        <v>0</v>
      </c>
      <c r="AB57" s="62">
        <f t="shared" si="4"/>
        <v>0</v>
      </c>
      <c r="AC57" s="62">
        <f t="shared" si="4"/>
        <v>0</v>
      </c>
      <c r="AD57" s="62">
        <f t="shared" si="4"/>
        <v>0</v>
      </c>
      <c r="AE57" s="62">
        <f t="shared" si="4"/>
        <v>0</v>
      </c>
      <c r="AF57" s="62">
        <f t="shared" si="4"/>
        <v>0</v>
      </c>
      <c r="AG57" s="62">
        <f t="shared" si="4"/>
        <v>0</v>
      </c>
      <c r="AH57" s="444"/>
      <c r="AI57" s="430"/>
      <c r="AJ57" s="430"/>
    </row>
    <row r="58" spans="1:36" ht="21" x14ac:dyDescent="0.25">
      <c r="A58" s="267"/>
      <c r="B58" s="441"/>
      <c r="C58" s="59" t="s">
        <v>96</v>
      </c>
      <c r="D58" s="60">
        <f>COUNTIF(D10:D55,"Pre")</f>
        <v>0</v>
      </c>
      <c r="E58" s="60">
        <f t="shared" ref="E58:AG58" si="5">COUNTIF(E10:E55,"Pre")</f>
        <v>0</v>
      </c>
      <c r="F58" s="60">
        <f t="shared" si="5"/>
        <v>0</v>
      </c>
      <c r="G58" s="60">
        <f t="shared" si="5"/>
        <v>0</v>
      </c>
      <c r="H58" s="60">
        <f t="shared" si="5"/>
        <v>0</v>
      </c>
      <c r="I58" s="60">
        <f t="shared" si="5"/>
        <v>0</v>
      </c>
      <c r="J58" s="60">
        <f t="shared" si="5"/>
        <v>0</v>
      </c>
      <c r="K58" s="60">
        <f t="shared" si="5"/>
        <v>0</v>
      </c>
      <c r="L58" s="60">
        <f t="shared" si="5"/>
        <v>0</v>
      </c>
      <c r="M58" s="60">
        <f t="shared" si="5"/>
        <v>0</v>
      </c>
      <c r="N58" s="60">
        <f t="shared" si="5"/>
        <v>0</v>
      </c>
      <c r="O58" s="60">
        <f t="shared" si="5"/>
        <v>0</v>
      </c>
      <c r="P58" s="60">
        <f t="shared" si="5"/>
        <v>0</v>
      </c>
      <c r="Q58" s="60">
        <f t="shared" si="5"/>
        <v>0</v>
      </c>
      <c r="R58" s="60">
        <f t="shared" si="5"/>
        <v>0</v>
      </c>
      <c r="S58" s="60">
        <f t="shared" si="5"/>
        <v>0</v>
      </c>
      <c r="T58" s="60">
        <f t="shared" si="5"/>
        <v>0</v>
      </c>
      <c r="U58" s="60">
        <f t="shared" si="5"/>
        <v>0</v>
      </c>
      <c r="V58" s="60">
        <f t="shared" si="5"/>
        <v>0</v>
      </c>
      <c r="W58" s="60">
        <f t="shared" si="5"/>
        <v>0</v>
      </c>
      <c r="X58" s="60">
        <f t="shared" si="5"/>
        <v>0</v>
      </c>
      <c r="Y58" s="60">
        <f t="shared" si="5"/>
        <v>0</v>
      </c>
      <c r="Z58" s="60">
        <f t="shared" si="5"/>
        <v>0</v>
      </c>
      <c r="AA58" s="60">
        <f t="shared" si="5"/>
        <v>0</v>
      </c>
      <c r="AB58" s="60">
        <f t="shared" si="5"/>
        <v>0</v>
      </c>
      <c r="AC58" s="60">
        <f t="shared" si="5"/>
        <v>0</v>
      </c>
      <c r="AD58" s="60">
        <f t="shared" si="5"/>
        <v>0</v>
      </c>
      <c r="AE58" s="60">
        <f t="shared" si="5"/>
        <v>0</v>
      </c>
      <c r="AF58" s="60">
        <f t="shared" si="5"/>
        <v>0</v>
      </c>
      <c r="AG58" s="60">
        <f t="shared" si="5"/>
        <v>0</v>
      </c>
      <c r="AH58" s="444"/>
      <c r="AI58" s="430"/>
      <c r="AJ58" s="430"/>
    </row>
    <row r="59" spans="1:36" ht="21" x14ac:dyDescent="0.25">
      <c r="A59" s="55"/>
      <c r="B59" s="37"/>
      <c r="C59" s="38"/>
      <c r="D59" s="172" t="s">
        <v>97</v>
      </c>
      <c r="E59" s="172" t="s">
        <v>98</v>
      </c>
      <c r="F59" s="172" t="s">
        <v>99</v>
      </c>
      <c r="G59" s="172" t="s">
        <v>100</v>
      </c>
      <c r="H59" s="172" t="s">
        <v>101</v>
      </c>
      <c r="I59" s="36"/>
      <c r="J59" s="36"/>
      <c r="K59" s="36"/>
    </row>
    <row r="60" spans="1:36" ht="22.5" customHeight="1" x14ac:dyDescent="0.25">
      <c r="A60" s="8"/>
      <c r="B60" s="8"/>
      <c r="C60" s="8"/>
      <c r="D60" s="35">
        <f>COUNTIF(D9:AH9,"MON.")</f>
        <v>0</v>
      </c>
      <c r="E60" s="35">
        <f>COUNTIF(D9:AH9,"TUE.")</f>
        <v>0</v>
      </c>
      <c r="F60" s="35">
        <f>COUNTIF(D9:AH9,"WED.")</f>
        <v>0</v>
      </c>
      <c r="G60" s="35">
        <f>COUNTIF(D9:AH9,"THU.")</f>
        <v>0</v>
      </c>
      <c r="H60" s="35">
        <f>COUNTIF(D9:AH9,"FRI.")</f>
        <v>0</v>
      </c>
      <c r="I60" s="169">
        <f>SUM(D60:H60)</f>
        <v>0</v>
      </c>
      <c r="U60" s="427" t="s">
        <v>93</v>
      </c>
      <c r="V60" s="427"/>
      <c r="W60" s="427"/>
      <c r="X60" s="35" t="s">
        <v>127</v>
      </c>
      <c r="Y60" s="35" t="s">
        <v>124</v>
      </c>
      <c r="AE60" s="445"/>
      <c r="AF60" s="445"/>
      <c r="AG60" s="445"/>
      <c r="AH60" s="445"/>
      <c r="AI60" s="445"/>
      <c r="AJ60" s="445"/>
    </row>
    <row r="61" spans="1:36" ht="22.5" customHeight="1" x14ac:dyDescent="0.25">
      <c r="A61" s="8"/>
      <c r="B61" s="8"/>
      <c r="C61" s="8"/>
      <c r="U61" s="427" t="s">
        <v>94</v>
      </c>
      <c r="V61" s="427"/>
      <c r="W61" s="427"/>
      <c r="X61" s="35" t="s">
        <v>127</v>
      </c>
      <c r="Y61" s="35" t="s">
        <v>125</v>
      </c>
      <c r="AE61" s="430"/>
      <c r="AF61" s="430"/>
      <c r="AG61" s="430"/>
      <c r="AH61" s="430"/>
      <c r="AI61" s="430"/>
      <c r="AJ61" s="430"/>
    </row>
    <row r="62" spans="1:36" ht="22.5" customHeight="1" x14ac:dyDescent="0.25">
      <c r="A62" s="8"/>
      <c r="B62" s="8"/>
      <c r="C62" s="8"/>
      <c r="U62" s="427" t="s">
        <v>95</v>
      </c>
      <c r="V62" s="427"/>
      <c r="W62" s="427"/>
      <c r="X62" s="35" t="s">
        <v>127</v>
      </c>
      <c r="Y62" s="35" t="s">
        <v>126</v>
      </c>
      <c r="AE62" s="430"/>
      <c r="AF62" s="430"/>
      <c r="AG62" s="430"/>
      <c r="AH62" s="430"/>
      <c r="AI62" s="430"/>
      <c r="AJ62" s="430"/>
    </row>
    <row r="63" spans="1:36" ht="23.4" x14ac:dyDescent="0.25">
      <c r="A63" s="8"/>
      <c r="B63" s="8"/>
      <c r="C63" s="8"/>
    </row>
    <row r="64" spans="1:36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ioxL/J+K8hu/xwJPE8sHkljYHmsdO4MUCanvGxBPV87GJtGWoAytF9YLMv8456y1vfFFyDmMRGmqsQ5vPUkkTg==" saltValue="Wu6q0EQpvWZ+gyDYJAOI9g==" spinCount="100000" sheet="1" objects="1" scenarios="1"/>
  <mergeCells count="26">
    <mergeCell ref="U61:W61"/>
    <mergeCell ref="AE61:AJ61"/>
    <mergeCell ref="U62:W62"/>
    <mergeCell ref="AE62:AJ62"/>
    <mergeCell ref="AI8:AI9"/>
    <mergeCell ref="AJ8:AJ9"/>
    <mergeCell ref="A56:B58"/>
    <mergeCell ref="AH56:AJ58"/>
    <mergeCell ref="U60:W60"/>
    <mergeCell ref="AE60:AJ60"/>
    <mergeCell ref="A4:F4"/>
    <mergeCell ref="G4:S4"/>
    <mergeCell ref="T4:AB4"/>
    <mergeCell ref="AC4:AJ4"/>
    <mergeCell ref="A5:A9"/>
    <mergeCell ref="B5:B9"/>
    <mergeCell ref="C5:C9"/>
    <mergeCell ref="D5:S7"/>
    <mergeCell ref="T5:AJ7"/>
    <mergeCell ref="AH8:AH9"/>
    <mergeCell ref="A1:S1"/>
    <mergeCell ref="T1:AJ1"/>
    <mergeCell ref="A2:S2"/>
    <mergeCell ref="T2:AJ2"/>
    <mergeCell ref="A3:S3"/>
    <mergeCell ref="T3:AJ3"/>
  </mergeCells>
  <conditionalFormatting sqref="D10:AG55">
    <cfRule type="containsText" dxfId="2" priority="1" operator="containsText" text="Le">
      <formula>NOT(ISERROR(SEARCH("Le",D10)))</formula>
    </cfRule>
    <cfRule type="containsText" dxfId="1" priority="2" operator="containsText" text="Ab">
      <formula>NOT(ISERROR(SEARCH("Ab",D10)))</formula>
    </cfRule>
    <cfRule type="containsText" dxfId="0" priority="3" operator="containsText" text="Pre">
      <formula>NOT(ISERROR(SEARCH("Pre",D10)))</formula>
    </cfRule>
  </conditionalFormatting>
  <dataValidations count="2">
    <dataValidation type="list" allowBlank="1" showInputMessage="1" showErrorMessage="1" sqref="D9:AG9" xr:uid="{00000000-0002-0000-1000-000000000000}">
      <formula1>"MON.,TUE.,WED.,THU.,FRI."</formula1>
    </dataValidation>
    <dataValidation type="list" allowBlank="1" showInputMessage="1" showErrorMessage="1" sqref="D10:AG55" xr:uid="{00000000-0002-0000-1000-000001000000}">
      <formula1>"Ab,Le,Pre"</formula1>
    </dataValidation>
  </dataValidations>
  <pageMargins left="0.9055118110236221" right="0.70866141732283472" top="0.74803149606299213" bottom="0.74803149606299213" header="0.31496062992125984" footer="0.31496062992125984"/>
  <pageSetup paperSize="5" scale="96" orientation="portrait" horizontalDpi="4294967293" r:id="rId1"/>
  <colBreaks count="1" manualBreakCount="1">
    <brk id="14" max="6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S67"/>
  <sheetViews>
    <sheetView showZeros="0" view="pageBreakPreview" topLeftCell="A2" zoomScaleNormal="100" zoomScaleSheetLayoutView="100" workbookViewId="0">
      <selection activeCell="F12" sqref="F12"/>
    </sheetView>
  </sheetViews>
  <sheetFormatPr defaultColWidth="9" defaultRowHeight="14.4" x14ac:dyDescent="0.25"/>
  <cols>
    <col min="1" max="1" width="6.296875" style="40" customWidth="1"/>
    <col min="2" max="2" width="33.3984375" style="40" customWidth="1"/>
    <col min="3" max="15" width="6.59765625" style="40" customWidth="1"/>
    <col min="16" max="16" width="8.296875" style="41" customWidth="1"/>
    <col min="17" max="16384" width="9" style="40"/>
  </cols>
  <sheetData>
    <row r="1" spans="1:19" ht="25.8" x14ac:dyDescent="0.25">
      <c r="A1" s="428" t="s">
        <v>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71"/>
      <c r="R1" s="71"/>
      <c r="S1" s="71"/>
    </row>
    <row r="2" spans="1:19" ht="21" x14ac:dyDescent="0.25">
      <c r="A2" s="429" t="s">
        <v>17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72"/>
      <c r="R2" s="72"/>
      <c r="S2" s="72"/>
    </row>
    <row r="3" spans="1:19" ht="21" x14ac:dyDescent="0.25">
      <c r="A3" s="429" t="str">
        <f>"Summary of Attendance recording of"&amp;" "&amp;'General information'!B7&amp;" Department  Subject Code: "&amp;'General information'!B8&amp;" Subject: "&amp;'General information'!B9&amp;"  "&amp;'General information'!B5</f>
        <v>Summary of Attendance recording of  Department  Subject Code:  Subject:   Academic Year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</row>
    <row r="4" spans="1:19" ht="21" x14ac:dyDescent="0.25">
      <c r="A4" s="464" t="str">
        <f>"  Teacher "&amp;'General information'!B10</f>
        <v xml:space="preserve">  Teacher 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</row>
    <row r="5" spans="1:19" ht="14.25" customHeight="1" x14ac:dyDescent="0.25">
      <c r="A5" s="446" t="s">
        <v>36</v>
      </c>
      <c r="B5" s="446" t="s">
        <v>38</v>
      </c>
      <c r="C5" s="482" t="s">
        <v>136</v>
      </c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4"/>
    </row>
    <row r="6" spans="1:19" ht="14.25" customHeight="1" x14ac:dyDescent="0.25">
      <c r="A6" s="447"/>
      <c r="B6" s="447"/>
      <c r="C6" s="485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86"/>
    </row>
    <row r="7" spans="1:19" ht="18.75" customHeight="1" x14ac:dyDescent="0.25">
      <c r="A7" s="447"/>
      <c r="B7" s="447"/>
      <c r="C7" s="487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88"/>
    </row>
    <row r="8" spans="1:19" ht="18.75" customHeight="1" x14ac:dyDescent="0.25">
      <c r="A8" s="447"/>
      <c r="B8" s="447"/>
      <c r="C8" s="114" t="s">
        <v>92</v>
      </c>
      <c r="D8" s="114" t="s">
        <v>112</v>
      </c>
      <c r="E8" s="114" t="s">
        <v>113</v>
      </c>
      <c r="F8" s="114" t="s">
        <v>115</v>
      </c>
      <c r="G8" s="114" t="s">
        <v>114</v>
      </c>
      <c r="H8" s="114" t="s">
        <v>116</v>
      </c>
      <c r="I8" s="114" t="s">
        <v>117</v>
      </c>
      <c r="J8" s="114" t="s">
        <v>118</v>
      </c>
      <c r="K8" s="114" t="s">
        <v>119</v>
      </c>
      <c r="L8" s="114" t="s">
        <v>120</v>
      </c>
      <c r="M8" s="114" t="s">
        <v>121</v>
      </c>
      <c r="N8" s="114" t="s">
        <v>133</v>
      </c>
      <c r="O8" s="114" t="s">
        <v>65</v>
      </c>
      <c r="P8" s="446" t="s">
        <v>26</v>
      </c>
    </row>
    <row r="9" spans="1:19" ht="18.75" customHeight="1" x14ac:dyDescent="0.25">
      <c r="A9" s="448"/>
      <c r="B9" s="448"/>
      <c r="C9" s="54">
        <f>May!I60</f>
        <v>0</v>
      </c>
      <c r="D9" s="54">
        <f>Jun!I60</f>
        <v>0</v>
      </c>
      <c r="E9" s="54">
        <f>Jul!I60</f>
        <v>0</v>
      </c>
      <c r="F9" s="54">
        <f>Aug!I60</f>
        <v>0</v>
      </c>
      <c r="G9" s="54">
        <f>Sep!I60</f>
        <v>0</v>
      </c>
      <c r="H9" s="54">
        <f>Oct!I60</f>
        <v>0</v>
      </c>
      <c r="I9" s="54">
        <f>Nov!I60</f>
        <v>0</v>
      </c>
      <c r="J9" s="54">
        <f>Dec!I60</f>
        <v>0</v>
      </c>
      <c r="K9" s="54">
        <f>Jan!I60</f>
        <v>0</v>
      </c>
      <c r="L9" s="54">
        <f>Feb!I60</f>
        <v>0</v>
      </c>
      <c r="M9" s="54">
        <f>Mar!I60</f>
        <v>0</v>
      </c>
      <c r="N9" s="54">
        <f>April!I60</f>
        <v>0</v>
      </c>
      <c r="O9" s="54">
        <f>SUM(C9:N9)</f>
        <v>0</v>
      </c>
      <c r="P9" s="448"/>
    </row>
    <row r="10" spans="1:19" ht="24" customHeight="1" x14ac:dyDescent="0.25">
      <c r="A10" s="4">
        <f>PP.5!A7</f>
        <v>0</v>
      </c>
      <c r="B10" s="7">
        <f>PP.5!D7</f>
        <v>0</v>
      </c>
      <c r="C10" s="5">
        <f>May!AK10</f>
        <v>0</v>
      </c>
      <c r="D10" s="5">
        <f>Jun!AJ10</f>
        <v>0</v>
      </c>
      <c r="E10" s="5">
        <f>Jul!AK10</f>
        <v>0</v>
      </c>
      <c r="F10" s="5">
        <f>Aug!AK10</f>
        <v>0</v>
      </c>
      <c r="G10" s="5">
        <f>Sep!AJ10</f>
        <v>0</v>
      </c>
      <c r="H10" s="5">
        <f>Oct!AK10</f>
        <v>0</v>
      </c>
      <c r="I10" s="5">
        <f>Nov!AJ10</f>
        <v>0</v>
      </c>
      <c r="J10" s="5">
        <f>Dec!AK10</f>
        <v>0</v>
      </c>
      <c r="K10" s="5">
        <f>Jan!AK10</f>
        <v>0</v>
      </c>
      <c r="L10" s="6">
        <f>Feb!AI10</f>
        <v>0</v>
      </c>
      <c r="M10" s="5">
        <f>Mar!AK10</f>
        <v>0</v>
      </c>
      <c r="N10" s="5">
        <f>April!AJ10</f>
        <v>0</v>
      </c>
      <c r="O10" s="5">
        <f>SUM(C10:N10)</f>
        <v>0</v>
      </c>
      <c r="P10" s="196" t="e">
        <f>(O10*100)/$O$9</f>
        <v>#DIV/0!</v>
      </c>
    </row>
    <row r="11" spans="1:19" ht="21" x14ac:dyDescent="0.25">
      <c r="A11" s="4">
        <f>PP.5!A8</f>
        <v>0</v>
      </c>
      <c r="B11" s="7">
        <f>PP.5!D8</f>
        <v>0</v>
      </c>
      <c r="C11" s="5">
        <f>May!AK11</f>
        <v>0</v>
      </c>
      <c r="D11" s="5">
        <f>Jun!AJ11</f>
        <v>0</v>
      </c>
      <c r="E11" s="5">
        <f>Jul!AK11</f>
        <v>0</v>
      </c>
      <c r="F11" s="5">
        <f>Aug!AK11</f>
        <v>0</v>
      </c>
      <c r="G11" s="5">
        <f>Sep!AJ11</f>
        <v>0</v>
      </c>
      <c r="H11" s="5">
        <f>Oct!AK11</f>
        <v>0</v>
      </c>
      <c r="I11" s="5">
        <f>Nov!AJ11</f>
        <v>0</v>
      </c>
      <c r="J11" s="5">
        <f>Dec!AK11</f>
        <v>0</v>
      </c>
      <c r="K11" s="5">
        <f>Jan!AK11</f>
        <v>0</v>
      </c>
      <c r="L11" s="6">
        <f>Feb!AI11</f>
        <v>0</v>
      </c>
      <c r="M11" s="5">
        <f>Mar!AK11</f>
        <v>0</v>
      </c>
      <c r="N11" s="5">
        <f>April!AJ11</f>
        <v>0</v>
      </c>
      <c r="O11" s="5">
        <f t="shared" ref="O11:O53" si="0">SUM(C11:N11)</f>
        <v>0</v>
      </c>
      <c r="P11" s="196" t="e">
        <f t="shared" ref="P11:P54" si="1">(O11*100)/$O$9</f>
        <v>#DIV/0!</v>
      </c>
    </row>
    <row r="12" spans="1:19" ht="21" x14ac:dyDescent="0.25">
      <c r="A12" s="4">
        <f>PP.5!A9</f>
        <v>0</v>
      </c>
      <c r="B12" s="7">
        <f>PP.5!D9</f>
        <v>0</v>
      </c>
      <c r="C12" s="5">
        <f>May!AK12</f>
        <v>0</v>
      </c>
      <c r="D12" s="5">
        <f>Jun!AJ12</f>
        <v>0</v>
      </c>
      <c r="E12" s="5">
        <f>Jul!AK12</f>
        <v>0</v>
      </c>
      <c r="F12" s="5">
        <f>Aug!AK12</f>
        <v>0</v>
      </c>
      <c r="G12" s="5">
        <f>Sep!AJ12</f>
        <v>0</v>
      </c>
      <c r="H12" s="5">
        <f>Oct!AK12</f>
        <v>0</v>
      </c>
      <c r="I12" s="5">
        <f>Nov!AJ12</f>
        <v>0</v>
      </c>
      <c r="J12" s="5">
        <f>Dec!AK12</f>
        <v>0</v>
      </c>
      <c r="K12" s="5">
        <f>Jan!AK12</f>
        <v>0</v>
      </c>
      <c r="L12" s="6">
        <f>Feb!AI12</f>
        <v>0</v>
      </c>
      <c r="M12" s="5">
        <f>Mar!AK12</f>
        <v>0</v>
      </c>
      <c r="N12" s="5">
        <f>April!AJ12</f>
        <v>0</v>
      </c>
      <c r="O12" s="5">
        <f t="shared" si="0"/>
        <v>0</v>
      </c>
      <c r="P12" s="196" t="e">
        <f t="shared" si="1"/>
        <v>#DIV/0!</v>
      </c>
    </row>
    <row r="13" spans="1:19" ht="21" x14ac:dyDescent="0.25">
      <c r="A13" s="4">
        <f>PP.5!A10</f>
        <v>0</v>
      </c>
      <c r="B13" s="7">
        <f>PP.5!D10</f>
        <v>0</v>
      </c>
      <c r="C13" s="5">
        <f>May!AK13</f>
        <v>0</v>
      </c>
      <c r="D13" s="5">
        <f>Jun!AJ13</f>
        <v>0</v>
      </c>
      <c r="E13" s="5">
        <f>Jul!AK13</f>
        <v>0</v>
      </c>
      <c r="F13" s="5">
        <f>Aug!AK13</f>
        <v>0</v>
      </c>
      <c r="G13" s="5">
        <f>Sep!AJ13</f>
        <v>0</v>
      </c>
      <c r="H13" s="5">
        <f>Oct!AK13</f>
        <v>0</v>
      </c>
      <c r="I13" s="5">
        <f>Nov!AJ13</f>
        <v>0</v>
      </c>
      <c r="J13" s="5">
        <f>Dec!AK13</f>
        <v>0</v>
      </c>
      <c r="K13" s="5">
        <f>Jan!AK13</f>
        <v>0</v>
      </c>
      <c r="L13" s="6">
        <f>Feb!AI13</f>
        <v>0</v>
      </c>
      <c r="M13" s="5">
        <f>Mar!AK13</f>
        <v>0</v>
      </c>
      <c r="N13" s="5">
        <f>April!AJ13</f>
        <v>0</v>
      </c>
      <c r="O13" s="5">
        <f t="shared" si="0"/>
        <v>0</v>
      </c>
      <c r="P13" s="196" t="e">
        <f t="shared" si="1"/>
        <v>#DIV/0!</v>
      </c>
    </row>
    <row r="14" spans="1:19" ht="21" x14ac:dyDescent="0.25">
      <c r="A14" s="4">
        <f>PP.5!A11</f>
        <v>0</v>
      </c>
      <c r="B14" s="7">
        <f>PP.5!D11</f>
        <v>0</v>
      </c>
      <c r="C14" s="5">
        <f>May!AK14</f>
        <v>0</v>
      </c>
      <c r="D14" s="5">
        <f>Jun!AJ14</f>
        <v>0</v>
      </c>
      <c r="E14" s="5">
        <f>Jul!AK14</f>
        <v>0</v>
      </c>
      <c r="F14" s="5">
        <f>Aug!AK14</f>
        <v>0</v>
      </c>
      <c r="G14" s="5">
        <f>Sep!AJ14</f>
        <v>0</v>
      </c>
      <c r="H14" s="5">
        <f>Oct!AK14</f>
        <v>0</v>
      </c>
      <c r="I14" s="5">
        <f>Nov!AJ14</f>
        <v>0</v>
      </c>
      <c r="J14" s="5">
        <f>Dec!AK14</f>
        <v>0</v>
      </c>
      <c r="K14" s="5">
        <f>Jan!AK14</f>
        <v>0</v>
      </c>
      <c r="L14" s="6">
        <f>Feb!AI14</f>
        <v>0</v>
      </c>
      <c r="M14" s="5">
        <f>Mar!AK14</f>
        <v>0</v>
      </c>
      <c r="N14" s="5">
        <f>April!AJ14</f>
        <v>0</v>
      </c>
      <c r="O14" s="5">
        <f t="shared" si="0"/>
        <v>0</v>
      </c>
      <c r="P14" s="196" t="e">
        <f t="shared" si="1"/>
        <v>#DIV/0!</v>
      </c>
    </row>
    <row r="15" spans="1:19" ht="21" x14ac:dyDescent="0.25">
      <c r="A15" s="4">
        <f>PP.5!A12</f>
        <v>0</v>
      </c>
      <c r="B15" s="7">
        <f>PP.5!D12</f>
        <v>0</v>
      </c>
      <c r="C15" s="5">
        <f>May!AK15</f>
        <v>0</v>
      </c>
      <c r="D15" s="5">
        <f>Jun!AJ15</f>
        <v>0</v>
      </c>
      <c r="E15" s="5">
        <f>Jul!AK15</f>
        <v>0</v>
      </c>
      <c r="F15" s="5">
        <f>Aug!AK15</f>
        <v>0</v>
      </c>
      <c r="G15" s="5">
        <f>Sep!AJ15</f>
        <v>0</v>
      </c>
      <c r="H15" s="5">
        <f>Oct!AK15</f>
        <v>0</v>
      </c>
      <c r="I15" s="5">
        <f>Nov!AJ15</f>
        <v>0</v>
      </c>
      <c r="J15" s="5">
        <f>Dec!AK15</f>
        <v>0</v>
      </c>
      <c r="K15" s="5">
        <f>Jan!AK15</f>
        <v>0</v>
      </c>
      <c r="L15" s="6">
        <f>Feb!AI15</f>
        <v>0</v>
      </c>
      <c r="M15" s="5">
        <f>Mar!AK15</f>
        <v>0</v>
      </c>
      <c r="N15" s="5">
        <f>April!AJ15</f>
        <v>0</v>
      </c>
      <c r="O15" s="5">
        <f t="shared" si="0"/>
        <v>0</v>
      </c>
      <c r="P15" s="196" t="e">
        <f t="shared" si="1"/>
        <v>#DIV/0!</v>
      </c>
    </row>
    <row r="16" spans="1:19" ht="21" x14ac:dyDescent="0.25">
      <c r="A16" s="4">
        <f>PP.5!A13</f>
        <v>0</v>
      </c>
      <c r="B16" s="7">
        <f>PP.5!D13</f>
        <v>0</v>
      </c>
      <c r="C16" s="5">
        <f>May!AK16</f>
        <v>0</v>
      </c>
      <c r="D16" s="5">
        <f>Jun!AJ16</f>
        <v>0</v>
      </c>
      <c r="E16" s="5">
        <f>Jul!AK16</f>
        <v>0</v>
      </c>
      <c r="F16" s="5">
        <f>Aug!AK16</f>
        <v>0</v>
      </c>
      <c r="G16" s="5">
        <f>Sep!AJ16</f>
        <v>0</v>
      </c>
      <c r="H16" s="5">
        <f>Oct!AK16</f>
        <v>0</v>
      </c>
      <c r="I16" s="5">
        <f>Nov!AJ16</f>
        <v>0</v>
      </c>
      <c r="J16" s="5">
        <f>Dec!AK16</f>
        <v>0</v>
      </c>
      <c r="K16" s="5">
        <f>Jan!AK16</f>
        <v>0</v>
      </c>
      <c r="L16" s="6">
        <f>Feb!AI16</f>
        <v>0</v>
      </c>
      <c r="M16" s="5">
        <f>Mar!AK16</f>
        <v>0</v>
      </c>
      <c r="N16" s="5">
        <f>April!AJ16</f>
        <v>0</v>
      </c>
      <c r="O16" s="5">
        <f t="shared" si="0"/>
        <v>0</v>
      </c>
      <c r="P16" s="196" t="e">
        <f t="shared" si="1"/>
        <v>#DIV/0!</v>
      </c>
    </row>
    <row r="17" spans="1:16" ht="21" x14ac:dyDescent="0.25">
      <c r="A17" s="4">
        <f>PP.5!A14</f>
        <v>0</v>
      </c>
      <c r="B17" s="7">
        <f>PP.5!D14</f>
        <v>0</v>
      </c>
      <c r="C17" s="5">
        <f>May!AK17</f>
        <v>0</v>
      </c>
      <c r="D17" s="5">
        <f>Jun!AJ17</f>
        <v>0</v>
      </c>
      <c r="E17" s="5">
        <f>Jul!AK17</f>
        <v>0</v>
      </c>
      <c r="F17" s="5">
        <f>Aug!AK17</f>
        <v>0</v>
      </c>
      <c r="G17" s="5">
        <f>Sep!AJ17</f>
        <v>0</v>
      </c>
      <c r="H17" s="5">
        <f>Oct!AK17</f>
        <v>0</v>
      </c>
      <c r="I17" s="5">
        <f>Nov!AJ17</f>
        <v>0</v>
      </c>
      <c r="J17" s="5">
        <f>Dec!AK17</f>
        <v>0</v>
      </c>
      <c r="K17" s="5">
        <f>Jan!AK17</f>
        <v>0</v>
      </c>
      <c r="L17" s="6">
        <f>Feb!AI17</f>
        <v>0</v>
      </c>
      <c r="M17" s="5">
        <f>Mar!AK17</f>
        <v>0</v>
      </c>
      <c r="N17" s="5">
        <f>April!AJ17</f>
        <v>0</v>
      </c>
      <c r="O17" s="5">
        <f t="shared" si="0"/>
        <v>0</v>
      </c>
      <c r="P17" s="196" t="e">
        <f t="shared" si="1"/>
        <v>#DIV/0!</v>
      </c>
    </row>
    <row r="18" spans="1:16" ht="21" x14ac:dyDescent="0.25">
      <c r="A18" s="4">
        <f>PP.5!A15</f>
        <v>0</v>
      </c>
      <c r="B18" s="7">
        <f>PP.5!D15</f>
        <v>0</v>
      </c>
      <c r="C18" s="5">
        <f>May!AK18</f>
        <v>0</v>
      </c>
      <c r="D18" s="5">
        <f>Jun!AJ18</f>
        <v>0</v>
      </c>
      <c r="E18" s="5">
        <f>Jul!AK18</f>
        <v>0</v>
      </c>
      <c r="F18" s="5">
        <f>Aug!AK18</f>
        <v>0</v>
      </c>
      <c r="G18" s="5">
        <f>Sep!AJ18</f>
        <v>0</v>
      </c>
      <c r="H18" s="5">
        <f>Oct!AK18</f>
        <v>0</v>
      </c>
      <c r="I18" s="5">
        <f>Nov!AJ18</f>
        <v>0</v>
      </c>
      <c r="J18" s="5">
        <f>Dec!AK18</f>
        <v>0</v>
      </c>
      <c r="K18" s="5">
        <f>Jan!AK18</f>
        <v>0</v>
      </c>
      <c r="L18" s="6">
        <f>Feb!AI18</f>
        <v>0</v>
      </c>
      <c r="M18" s="5">
        <f>Mar!AK18</f>
        <v>0</v>
      </c>
      <c r="N18" s="5">
        <f>April!AJ18</f>
        <v>0</v>
      </c>
      <c r="O18" s="5">
        <f t="shared" si="0"/>
        <v>0</v>
      </c>
      <c r="P18" s="196" t="e">
        <f t="shared" si="1"/>
        <v>#DIV/0!</v>
      </c>
    </row>
    <row r="19" spans="1:16" ht="21" x14ac:dyDescent="0.25">
      <c r="A19" s="4">
        <f>PP.5!A16</f>
        <v>0</v>
      </c>
      <c r="B19" s="7">
        <f>PP.5!D16</f>
        <v>0</v>
      </c>
      <c r="C19" s="5">
        <f>May!AK19</f>
        <v>0</v>
      </c>
      <c r="D19" s="5">
        <f>Jun!AJ19</f>
        <v>0</v>
      </c>
      <c r="E19" s="5">
        <f>Jul!AK19</f>
        <v>0</v>
      </c>
      <c r="F19" s="5">
        <f>Aug!AK19</f>
        <v>0</v>
      </c>
      <c r="G19" s="5">
        <f>Sep!AJ19</f>
        <v>0</v>
      </c>
      <c r="H19" s="5">
        <f>Oct!AK19</f>
        <v>0</v>
      </c>
      <c r="I19" s="5">
        <f>Nov!AJ19</f>
        <v>0</v>
      </c>
      <c r="J19" s="5">
        <f>Dec!AK19</f>
        <v>0</v>
      </c>
      <c r="K19" s="5">
        <f>Jan!AK19</f>
        <v>0</v>
      </c>
      <c r="L19" s="6">
        <f>Feb!AI19</f>
        <v>0</v>
      </c>
      <c r="M19" s="5">
        <f>Mar!AK19</f>
        <v>0</v>
      </c>
      <c r="N19" s="5">
        <f>April!AJ19</f>
        <v>0</v>
      </c>
      <c r="O19" s="5">
        <f t="shared" si="0"/>
        <v>0</v>
      </c>
      <c r="P19" s="196" t="e">
        <f t="shared" si="1"/>
        <v>#DIV/0!</v>
      </c>
    </row>
    <row r="20" spans="1:16" ht="21" x14ac:dyDescent="0.25">
      <c r="A20" s="4">
        <f>PP.5!A17</f>
        <v>0</v>
      </c>
      <c r="B20" s="7">
        <f>PP.5!D17</f>
        <v>0</v>
      </c>
      <c r="C20" s="5">
        <f>May!AK20</f>
        <v>0</v>
      </c>
      <c r="D20" s="5">
        <f>Jun!AJ20</f>
        <v>0</v>
      </c>
      <c r="E20" s="5">
        <f>Jul!AK20</f>
        <v>0</v>
      </c>
      <c r="F20" s="5">
        <f>Aug!AK20</f>
        <v>0</v>
      </c>
      <c r="G20" s="5">
        <f>Sep!AJ20</f>
        <v>0</v>
      </c>
      <c r="H20" s="5">
        <f>Oct!AK20</f>
        <v>0</v>
      </c>
      <c r="I20" s="5">
        <f>Nov!AJ20</f>
        <v>0</v>
      </c>
      <c r="J20" s="5">
        <f>Dec!AK20</f>
        <v>0</v>
      </c>
      <c r="K20" s="5">
        <f>Jan!AK20</f>
        <v>0</v>
      </c>
      <c r="L20" s="6">
        <f>Feb!AI20</f>
        <v>0</v>
      </c>
      <c r="M20" s="5">
        <f>Mar!AK20</f>
        <v>0</v>
      </c>
      <c r="N20" s="5">
        <f>April!AJ20</f>
        <v>0</v>
      </c>
      <c r="O20" s="5">
        <f t="shared" si="0"/>
        <v>0</v>
      </c>
      <c r="P20" s="196" t="e">
        <f t="shared" si="1"/>
        <v>#DIV/0!</v>
      </c>
    </row>
    <row r="21" spans="1:16" ht="21" x14ac:dyDescent="0.25">
      <c r="A21" s="4">
        <f>PP.5!A18</f>
        <v>0</v>
      </c>
      <c r="B21" s="7">
        <f>PP.5!D18</f>
        <v>0</v>
      </c>
      <c r="C21" s="5">
        <f>May!AK21</f>
        <v>0</v>
      </c>
      <c r="D21" s="5">
        <f>Jun!AJ21</f>
        <v>0</v>
      </c>
      <c r="E21" s="5">
        <f>Jul!AK21</f>
        <v>0</v>
      </c>
      <c r="F21" s="5">
        <f>Aug!AK21</f>
        <v>0</v>
      </c>
      <c r="G21" s="5">
        <f>Sep!AJ21</f>
        <v>0</v>
      </c>
      <c r="H21" s="5">
        <f>Oct!AK21</f>
        <v>0</v>
      </c>
      <c r="I21" s="5">
        <f>Nov!AJ21</f>
        <v>0</v>
      </c>
      <c r="J21" s="5">
        <f>Dec!AK21</f>
        <v>0</v>
      </c>
      <c r="K21" s="5">
        <f>Jan!AK21</f>
        <v>0</v>
      </c>
      <c r="L21" s="6">
        <f>Feb!AI21</f>
        <v>0</v>
      </c>
      <c r="M21" s="5">
        <f>Mar!AK21</f>
        <v>0</v>
      </c>
      <c r="N21" s="5">
        <f>April!AJ21</f>
        <v>0</v>
      </c>
      <c r="O21" s="5">
        <f t="shared" si="0"/>
        <v>0</v>
      </c>
      <c r="P21" s="196" t="e">
        <f t="shared" si="1"/>
        <v>#DIV/0!</v>
      </c>
    </row>
    <row r="22" spans="1:16" ht="21" x14ac:dyDescent="0.25">
      <c r="A22" s="4">
        <f>PP.5!A19</f>
        <v>0</v>
      </c>
      <c r="B22" s="7">
        <f>PP.5!D19</f>
        <v>0</v>
      </c>
      <c r="C22" s="5">
        <f>May!AK22</f>
        <v>0</v>
      </c>
      <c r="D22" s="5">
        <f>Jun!AJ22</f>
        <v>0</v>
      </c>
      <c r="E22" s="5">
        <f>Jul!AK22</f>
        <v>0</v>
      </c>
      <c r="F22" s="5">
        <f>Aug!AK22</f>
        <v>0</v>
      </c>
      <c r="G22" s="5">
        <f>Sep!AJ22</f>
        <v>0</v>
      </c>
      <c r="H22" s="5">
        <f>Oct!AK22</f>
        <v>0</v>
      </c>
      <c r="I22" s="5">
        <f>Nov!AJ22</f>
        <v>0</v>
      </c>
      <c r="J22" s="5">
        <f>Dec!AK22</f>
        <v>0</v>
      </c>
      <c r="K22" s="5">
        <f>Jan!AK22</f>
        <v>0</v>
      </c>
      <c r="L22" s="6">
        <f>Feb!AI22</f>
        <v>0</v>
      </c>
      <c r="M22" s="5">
        <f>Mar!AK22</f>
        <v>0</v>
      </c>
      <c r="N22" s="5">
        <f>April!AJ22</f>
        <v>0</v>
      </c>
      <c r="O22" s="5">
        <f t="shared" si="0"/>
        <v>0</v>
      </c>
      <c r="P22" s="196" t="e">
        <f t="shared" si="1"/>
        <v>#DIV/0!</v>
      </c>
    </row>
    <row r="23" spans="1:16" ht="21" x14ac:dyDescent="0.25">
      <c r="A23" s="4">
        <f>PP.5!A20</f>
        <v>0</v>
      </c>
      <c r="B23" s="7">
        <f>PP.5!D20</f>
        <v>0</v>
      </c>
      <c r="C23" s="5">
        <f>May!AK23</f>
        <v>0</v>
      </c>
      <c r="D23" s="5">
        <f>Jun!AJ23</f>
        <v>0</v>
      </c>
      <c r="E23" s="5">
        <f>Jul!AK23</f>
        <v>0</v>
      </c>
      <c r="F23" s="5">
        <f>Aug!AK23</f>
        <v>0</v>
      </c>
      <c r="G23" s="5">
        <f>Sep!AJ23</f>
        <v>0</v>
      </c>
      <c r="H23" s="5">
        <f>Oct!AK23</f>
        <v>0</v>
      </c>
      <c r="I23" s="5">
        <f>Nov!AJ23</f>
        <v>0</v>
      </c>
      <c r="J23" s="5">
        <f>Dec!AK23</f>
        <v>0</v>
      </c>
      <c r="K23" s="5">
        <f>Jan!AK23</f>
        <v>0</v>
      </c>
      <c r="L23" s="6">
        <f>Feb!AI23</f>
        <v>0</v>
      </c>
      <c r="M23" s="5">
        <f>Mar!AK23</f>
        <v>0</v>
      </c>
      <c r="N23" s="5">
        <f>April!AJ23</f>
        <v>0</v>
      </c>
      <c r="O23" s="5">
        <f t="shared" si="0"/>
        <v>0</v>
      </c>
      <c r="P23" s="196" t="e">
        <f t="shared" si="1"/>
        <v>#DIV/0!</v>
      </c>
    </row>
    <row r="24" spans="1:16" ht="21" x14ac:dyDescent="0.25">
      <c r="A24" s="4">
        <f>PP.5!A21</f>
        <v>0</v>
      </c>
      <c r="B24" s="7">
        <f>PP.5!D21</f>
        <v>0</v>
      </c>
      <c r="C24" s="5">
        <f>May!AK24</f>
        <v>0</v>
      </c>
      <c r="D24" s="5">
        <f>Jun!AJ24</f>
        <v>0</v>
      </c>
      <c r="E24" s="5">
        <f>Jul!AK24</f>
        <v>0</v>
      </c>
      <c r="F24" s="5">
        <f>Aug!AK24</f>
        <v>0</v>
      </c>
      <c r="G24" s="5">
        <f>Sep!AJ24</f>
        <v>0</v>
      </c>
      <c r="H24" s="5">
        <f>Oct!AK24</f>
        <v>0</v>
      </c>
      <c r="I24" s="5">
        <f>Nov!AJ24</f>
        <v>0</v>
      </c>
      <c r="J24" s="5">
        <f>Dec!AK24</f>
        <v>0</v>
      </c>
      <c r="K24" s="5">
        <f>Jan!AK24</f>
        <v>0</v>
      </c>
      <c r="L24" s="6">
        <f>Feb!AI24</f>
        <v>0</v>
      </c>
      <c r="M24" s="5">
        <f>Mar!AK24</f>
        <v>0</v>
      </c>
      <c r="N24" s="5">
        <f>April!AJ24</f>
        <v>0</v>
      </c>
      <c r="O24" s="5">
        <f t="shared" si="0"/>
        <v>0</v>
      </c>
      <c r="P24" s="196" t="e">
        <f t="shared" si="1"/>
        <v>#DIV/0!</v>
      </c>
    </row>
    <row r="25" spans="1:16" ht="21" x14ac:dyDescent="0.25">
      <c r="A25" s="4">
        <f>PP.5!A22</f>
        <v>0</v>
      </c>
      <c r="B25" s="7">
        <f>PP.5!D22</f>
        <v>0</v>
      </c>
      <c r="C25" s="5">
        <f>May!AK25</f>
        <v>0</v>
      </c>
      <c r="D25" s="5">
        <f>Jun!AJ25</f>
        <v>0</v>
      </c>
      <c r="E25" s="5">
        <f>Jul!AK25</f>
        <v>0</v>
      </c>
      <c r="F25" s="5">
        <f>Aug!AK25</f>
        <v>0</v>
      </c>
      <c r="G25" s="5">
        <f>Sep!AJ25</f>
        <v>0</v>
      </c>
      <c r="H25" s="5">
        <f>Oct!AK25</f>
        <v>0</v>
      </c>
      <c r="I25" s="5">
        <f>Nov!AJ25</f>
        <v>0</v>
      </c>
      <c r="J25" s="5">
        <f>Dec!AK25</f>
        <v>0</v>
      </c>
      <c r="K25" s="5">
        <f>Jan!AK25</f>
        <v>0</v>
      </c>
      <c r="L25" s="6">
        <f>Feb!AI25</f>
        <v>0</v>
      </c>
      <c r="M25" s="5">
        <f>Mar!AK25</f>
        <v>0</v>
      </c>
      <c r="N25" s="5">
        <f>April!AJ25</f>
        <v>0</v>
      </c>
      <c r="O25" s="5">
        <f t="shared" si="0"/>
        <v>0</v>
      </c>
      <c r="P25" s="196" t="e">
        <f t="shared" si="1"/>
        <v>#DIV/0!</v>
      </c>
    </row>
    <row r="26" spans="1:16" ht="21" x14ac:dyDescent="0.25">
      <c r="A26" s="4">
        <f>PP.5!A23</f>
        <v>0</v>
      </c>
      <c r="B26" s="7">
        <f>PP.5!D23</f>
        <v>0</v>
      </c>
      <c r="C26" s="5">
        <f>May!AK26</f>
        <v>0</v>
      </c>
      <c r="D26" s="5">
        <f>Jun!AJ26</f>
        <v>0</v>
      </c>
      <c r="E26" s="5">
        <f>Jul!AK26</f>
        <v>0</v>
      </c>
      <c r="F26" s="5">
        <f>Aug!AK26</f>
        <v>0</v>
      </c>
      <c r="G26" s="5">
        <f>Sep!AJ26</f>
        <v>0</v>
      </c>
      <c r="H26" s="5">
        <f>Oct!AK26</f>
        <v>0</v>
      </c>
      <c r="I26" s="5">
        <f>Nov!AJ26</f>
        <v>0</v>
      </c>
      <c r="J26" s="5">
        <f>Dec!AK26</f>
        <v>0</v>
      </c>
      <c r="K26" s="5">
        <f>Jan!AK26</f>
        <v>0</v>
      </c>
      <c r="L26" s="6">
        <f>Feb!AI26</f>
        <v>0</v>
      </c>
      <c r="M26" s="5">
        <f>Mar!AK26</f>
        <v>0</v>
      </c>
      <c r="N26" s="5">
        <f>April!AJ26</f>
        <v>0</v>
      </c>
      <c r="O26" s="5">
        <f t="shared" si="0"/>
        <v>0</v>
      </c>
      <c r="P26" s="196" t="e">
        <f t="shared" si="1"/>
        <v>#DIV/0!</v>
      </c>
    </row>
    <row r="27" spans="1:16" ht="21" x14ac:dyDescent="0.25">
      <c r="A27" s="4">
        <f>PP.5!A24</f>
        <v>0</v>
      </c>
      <c r="B27" s="7">
        <f>PP.5!D24</f>
        <v>0</v>
      </c>
      <c r="C27" s="5">
        <f>May!AK27</f>
        <v>0</v>
      </c>
      <c r="D27" s="5">
        <f>Jun!AJ27</f>
        <v>0</v>
      </c>
      <c r="E27" s="5">
        <f>Jul!AK27</f>
        <v>0</v>
      </c>
      <c r="F27" s="5">
        <f>Aug!AK27</f>
        <v>0</v>
      </c>
      <c r="G27" s="5">
        <f>Sep!AJ27</f>
        <v>0</v>
      </c>
      <c r="H27" s="5">
        <f>Oct!AK27</f>
        <v>0</v>
      </c>
      <c r="I27" s="5">
        <f>Nov!AJ27</f>
        <v>0</v>
      </c>
      <c r="J27" s="5">
        <f>Dec!AK27</f>
        <v>0</v>
      </c>
      <c r="K27" s="5">
        <f>Jan!AK27</f>
        <v>0</v>
      </c>
      <c r="L27" s="6">
        <f>Feb!AI27</f>
        <v>0</v>
      </c>
      <c r="M27" s="5">
        <f>Mar!AK27</f>
        <v>0</v>
      </c>
      <c r="N27" s="5">
        <f>April!AJ27</f>
        <v>0</v>
      </c>
      <c r="O27" s="5">
        <f t="shared" si="0"/>
        <v>0</v>
      </c>
      <c r="P27" s="196" t="e">
        <f t="shared" si="1"/>
        <v>#DIV/0!</v>
      </c>
    </row>
    <row r="28" spans="1:16" ht="21" x14ac:dyDescent="0.25">
      <c r="A28" s="4">
        <f>PP.5!A25</f>
        <v>0</v>
      </c>
      <c r="B28" s="7">
        <f>PP.5!D25</f>
        <v>0</v>
      </c>
      <c r="C28" s="5">
        <f>May!AK28</f>
        <v>0</v>
      </c>
      <c r="D28" s="5">
        <f>Jun!AJ28</f>
        <v>0</v>
      </c>
      <c r="E28" s="5">
        <f>Jul!AK28</f>
        <v>0</v>
      </c>
      <c r="F28" s="5">
        <f>Aug!AK28</f>
        <v>0</v>
      </c>
      <c r="G28" s="5">
        <f>Sep!AJ28</f>
        <v>0</v>
      </c>
      <c r="H28" s="5">
        <f>Oct!AK28</f>
        <v>0</v>
      </c>
      <c r="I28" s="5">
        <f>Nov!AJ28</f>
        <v>0</v>
      </c>
      <c r="J28" s="5">
        <f>Dec!AK28</f>
        <v>0</v>
      </c>
      <c r="K28" s="5">
        <f>Jan!AK28</f>
        <v>0</v>
      </c>
      <c r="L28" s="6">
        <f>Feb!AI28</f>
        <v>0</v>
      </c>
      <c r="M28" s="5">
        <f>Mar!AK28</f>
        <v>0</v>
      </c>
      <c r="N28" s="5">
        <f>April!AJ28</f>
        <v>0</v>
      </c>
      <c r="O28" s="5">
        <f t="shared" si="0"/>
        <v>0</v>
      </c>
      <c r="P28" s="196" t="e">
        <f t="shared" si="1"/>
        <v>#DIV/0!</v>
      </c>
    </row>
    <row r="29" spans="1:16" ht="21" x14ac:dyDescent="0.25">
      <c r="A29" s="4">
        <f>PP.5!A26</f>
        <v>0</v>
      </c>
      <c r="B29" s="7">
        <f>PP.5!D26</f>
        <v>0</v>
      </c>
      <c r="C29" s="5">
        <f>May!AK29</f>
        <v>0</v>
      </c>
      <c r="D29" s="5">
        <f>Jun!AJ29</f>
        <v>0</v>
      </c>
      <c r="E29" s="5">
        <f>Jul!AK29</f>
        <v>0</v>
      </c>
      <c r="F29" s="5">
        <f>Aug!AK29</f>
        <v>0</v>
      </c>
      <c r="G29" s="5">
        <f>Sep!AJ29</f>
        <v>0</v>
      </c>
      <c r="H29" s="5">
        <f>Oct!AK29</f>
        <v>0</v>
      </c>
      <c r="I29" s="5">
        <f>Nov!AJ29</f>
        <v>0</v>
      </c>
      <c r="J29" s="5">
        <f>Dec!AK29</f>
        <v>0</v>
      </c>
      <c r="K29" s="5">
        <f>Jan!AK29</f>
        <v>0</v>
      </c>
      <c r="L29" s="6">
        <f>Feb!AI29</f>
        <v>0</v>
      </c>
      <c r="M29" s="5">
        <f>Mar!AK29</f>
        <v>0</v>
      </c>
      <c r="N29" s="5">
        <f>April!AJ29</f>
        <v>0</v>
      </c>
      <c r="O29" s="5">
        <f t="shared" si="0"/>
        <v>0</v>
      </c>
      <c r="P29" s="196" t="e">
        <f t="shared" si="1"/>
        <v>#DIV/0!</v>
      </c>
    </row>
    <row r="30" spans="1:16" ht="21" x14ac:dyDescent="0.25">
      <c r="A30" s="4">
        <f>PP.5!A27</f>
        <v>0</v>
      </c>
      <c r="B30" s="7">
        <f>PP.5!D27</f>
        <v>0</v>
      </c>
      <c r="C30" s="5">
        <f>May!AK30</f>
        <v>0</v>
      </c>
      <c r="D30" s="5">
        <f>Jun!AJ30</f>
        <v>0</v>
      </c>
      <c r="E30" s="5">
        <f>Jul!AK30</f>
        <v>0</v>
      </c>
      <c r="F30" s="5">
        <f>Aug!AK30</f>
        <v>0</v>
      </c>
      <c r="G30" s="5">
        <f>Sep!AJ30</f>
        <v>0</v>
      </c>
      <c r="H30" s="5">
        <f>Oct!AK30</f>
        <v>0</v>
      </c>
      <c r="I30" s="5">
        <f>Nov!AJ30</f>
        <v>0</v>
      </c>
      <c r="J30" s="5">
        <f>Dec!AK30</f>
        <v>0</v>
      </c>
      <c r="K30" s="5">
        <f>Jan!AK30</f>
        <v>0</v>
      </c>
      <c r="L30" s="6">
        <f>Feb!AI30</f>
        <v>0</v>
      </c>
      <c r="M30" s="5">
        <f>Mar!AK30</f>
        <v>0</v>
      </c>
      <c r="N30" s="5">
        <f>April!AJ30</f>
        <v>0</v>
      </c>
      <c r="O30" s="5">
        <f t="shared" si="0"/>
        <v>0</v>
      </c>
      <c r="P30" s="196" t="e">
        <f t="shared" si="1"/>
        <v>#DIV/0!</v>
      </c>
    </row>
    <row r="31" spans="1:16" ht="21" x14ac:dyDescent="0.25">
      <c r="A31" s="4">
        <f>PP.5!A28</f>
        <v>0</v>
      </c>
      <c r="B31" s="7">
        <f>PP.5!D28</f>
        <v>0</v>
      </c>
      <c r="C31" s="5">
        <f>May!AK31</f>
        <v>0</v>
      </c>
      <c r="D31" s="5">
        <f>Jun!AJ31</f>
        <v>0</v>
      </c>
      <c r="E31" s="5">
        <f>Jul!AK31</f>
        <v>0</v>
      </c>
      <c r="F31" s="5">
        <f>Aug!AK31</f>
        <v>0</v>
      </c>
      <c r="G31" s="5">
        <f>Sep!AJ31</f>
        <v>0</v>
      </c>
      <c r="H31" s="5">
        <f>Oct!AK31</f>
        <v>0</v>
      </c>
      <c r="I31" s="5">
        <f>Nov!AJ31</f>
        <v>0</v>
      </c>
      <c r="J31" s="5">
        <f>Dec!AK31</f>
        <v>0</v>
      </c>
      <c r="K31" s="5">
        <f>Jan!AK31</f>
        <v>0</v>
      </c>
      <c r="L31" s="6">
        <f>Feb!AI31</f>
        <v>0</v>
      </c>
      <c r="M31" s="5">
        <f>Mar!AK31</f>
        <v>0</v>
      </c>
      <c r="N31" s="5">
        <f>April!AJ31</f>
        <v>0</v>
      </c>
      <c r="O31" s="5">
        <f t="shared" si="0"/>
        <v>0</v>
      </c>
      <c r="P31" s="196" t="e">
        <f t="shared" si="1"/>
        <v>#DIV/0!</v>
      </c>
    </row>
    <row r="32" spans="1:16" ht="21" x14ac:dyDescent="0.25">
      <c r="A32" s="4">
        <f>PP.5!A29</f>
        <v>0</v>
      </c>
      <c r="B32" s="7">
        <f>PP.5!D29</f>
        <v>0</v>
      </c>
      <c r="C32" s="5">
        <f>May!AK32</f>
        <v>0</v>
      </c>
      <c r="D32" s="5">
        <f>Jun!AJ32</f>
        <v>0</v>
      </c>
      <c r="E32" s="5">
        <f>Jul!AK32</f>
        <v>0</v>
      </c>
      <c r="F32" s="5">
        <f>Aug!AK32</f>
        <v>0</v>
      </c>
      <c r="G32" s="5">
        <f>Sep!AJ32</f>
        <v>0</v>
      </c>
      <c r="H32" s="5">
        <f>Oct!AK32</f>
        <v>0</v>
      </c>
      <c r="I32" s="5">
        <f>Nov!AJ32</f>
        <v>0</v>
      </c>
      <c r="J32" s="5">
        <f>Dec!AK32</f>
        <v>0</v>
      </c>
      <c r="K32" s="5">
        <f>Jan!AK32</f>
        <v>0</v>
      </c>
      <c r="L32" s="6">
        <f>Feb!AI32</f>
        <v>0</v>
      </c>
      <c r="M32" s="5">
        <f>Mar!AK32</f>
        <v>0</v>
      </c>
      <c r="N32" s="5">
        <f>April!AJ32</f>
        <v>0</v>
      </c>
      <c r="O32" s="5">
        <f t="shared" si="0"/>
        <v>0</v>
      </c>
      <c r="P32" s="196" t="e">
        <f t="shared" si="1"/>
        <v>#DIV/0!</v>
      </c>
    </row>
    <row r="33" spans="1:16" ht="21" x14ac:dyDescent="0.25">
      <c r="A33" s="4">
        <f>PP.5!A30</f>
        <v>0</v>
      </c>
      <c r="B33" s="7">
        <f>PP.5!D30</f>
        <v>0</v>
      </c>
      <c r="C33" s="5">
        <f>May!AK33</f>
        <v>0</v>
      </c>
      <c r="D33" s="5">
        <f>Jun!AJ33</f>
        <v>0</v>
      </c>
      <c r="E33" s="5">
        <f>Jul!AK33</f>
        <v>0</v>
      </c>
      <c r="F33" s="5">
        <f>Aug!AK33</f>
        <v>0</v>
      </c>
      <c r="G33" s="5">
        <f>Sep!AJ33</f>
        <v>0</v>
      </c>
      <c r="H33" s="5">
        <f>Oct!AK33</f>
        <v>0</v>
      </c>
      <c r="I33" s="5">
        <f>Nov!AJ33</f>
        <v>0</v>
      </c>
      <c r="J33" s="5">
        <f>Dec!AK33</f>
        <v>0</v>
      </c>
      <c r="K33" s="5">
        <f>Jan!AK33</f>
        <v>0</v>
      </c>
      <c r="L33" s="6">
        <f>Feb!AI33</f>
        <v>0</v>
      </c>
      <c r="M33" s="5">
        <f>Mar!AK33</f>
        <v>0</v>
      </c>
      <c r="N33" s="5">
        <f>April!AJ33</f>
        <v>0</v>
      </c>
      <c r="O33" s="5">
        <f t="shared" si="0"/>
        <v>0</v>
      </c>
      <c r="P33" s="196" t="e">
        <f t="shared" si="1"/>
        <v>#DIV/0!</v>
      </c>
    </row>
    <row r="34" spans="1:16" ht="21" x14ac:dyDescent="0.25">
      <c r="A34" s="4">
        <f>PP.5!A31</f>
        <v>0</v>
      </c>
      <c r="B34" s="7">
        <f>PP.5!D31</f>
        <v>0</v>
      </c>
      <c r="C34" s="5">
        <f>May!AK34</f>
        <v>0</v>
      </c>
      <c r="D34" s="5">
        <f>Jun!AJ34</f>
        <v>0</v>
      </c>
      <c r="E34" s="5">
        <f>Jul!AK34</f>
        <v>0</v>
      </c>
      <c r="F34" s="5">
        <f>Aug!AK34</f>
        <v>0</v>
      </c>
      <c r="G34" s="5">
        <f>Sep!AJ34</f>
        <v>0</v>
      </c>
      <c r="H34" s="5">
        <f>Oct!AK34</f>
        <v>0</v>
      </c>
      <c r="I34" s="5">
        <f>Nov!AJ34</f>
        <v>0</v>
      </c>
      <c r="J34" s="5">
        <f>Dec!AK34</f>
        <v>0</v>
      </c>
      <c r="K34" s="5">
        <f>Jan!AK34</f>
        <v>0</v>
      </c>
      <c r="L34" s="6">
        <f>Feb!AI34</f>
        <v>0</v>
      </c>
      <c r="M34" s="5">
        <f>Mar!AK34</f>
        <v>0</v>
      </c>
      <c r="N34" s="5">
        <f>April!AJ34</f>
        <v>0</v>
      </c>
      <c r="O34" s="5">
        <f t="shared" si="0"/>
        <v>0</v>
      </c>
      <c r="P34" s="196" t="e">
        <f t="shared" si="1"/>
        <v>#DIV/0!</v>
      </c>
    </row>
    <row r="35" spans="1:16" ht="21" x14ac:dyDescent="0.25">
      <c r="A35" s="4">
        <f>PP.5!A32</f>
        <v>0</v>
      </c>
      <c r="B35" s="7">
        <f>PP.5!D32</f>
        <v>0</v>
      </c>
      <c r="C35" s="5">
        <f>May!AK35</f>
        <v>0</v>
      </c>
      <c r="D35" s="5">
        <f>Jun!AJ35</f>
        <v>0</v>
      </c>
      <c r="E35" s="5">
        <f>Jul!AK35</f>
        <v>0</v>
      </c>
      <c r="F35" s="5">
        <f>Aug!AK35</f>
        <v>0</v>
      </c>
      <c r="G35" s="5">
        <f>Sep!AJ35</f>
        <v>0</v>
      </c>
      <c r="H35" s="5">
        <f>Oct!AK35</f>
        <v>0</v>
      </c>
      <c r="I35" s="5">
        <f>Nov!AJ35</f>
        <v>0</v>
      </c>
      <c r="J35" s="5">
        <f>Dec!AK35</f>
        <v>0</v>
      </c>
      <c r="K35" s="5">
        <f>Jan!AK35</f>
        <v>0</v>
      </c>
      <c r="L35" s="6">
        <f>Feb!AI35</f>
        <v>0</v>
      </c>
      <c r="M35" s="5">
        <f>Mar!AK35</f>
        <v>0</v>
      </c>
      <c r="N35" s="5">
        <f>April!AJ35</f>
        <v>0</v>
      </c>
      <c r="O35" s="5">
        <f t="shared" si="0"/>
        <v>0</v>
      </c>
      <c r="P35" s="196" t="e">
        <f t="shared" si="1"/>
        <v>#DIV/0!</v>
      </c>
    </row>
    <row r="36" spans="1:16" ht="21" x14ac:dyDescent="0.25">
      <c r="A36" s="4">
        <f>PP.5!A33</f>
        <v>0</v>
      </c>
      <c r="B36" s="7">
        <f>PP.5!D33</f>
        <v>0</v>
      </c>
      <c r="C36" s="5">
        <f>May!AK36</f>
        <v>0</v>
      </c>
      <c r="D36" s="5">
        <f>Jun!AJ36</f>
        <v>0</v>
      </c>
      <c r="E36" s="5">
        <f>Jul!AK36</f>
        <v>0</v>
      </c>
      <c r="F36" s="5">
        <f>Aug!AK36</f>
        <v>0</v>
      </c>
      <c r="G36" s="5">
        <f>Sep!AJ36</f>
        <v>0</v>
      </c>
      <c r="H36" s="5">
        <f>Oct!AK36</f>
        <v>0</v>
      </c>
      <c r="I36" s="5">
        <f>Nov!AJ36</f>
        <v>0</v>
      </c>
      <c r="J36" s="5">
        <f>Dec!AK36</f>
        <v>0</v>
      </c>
      <c r="K36" s="5">
        <f>Jan!AK36</f>
        <v>0</v>
      </c>
      <c r="L36" s="6">
        <f>Feb!AI36</f>
        <v>0</v>
      </c>
      <c r="M36" s="5">
        <f>Mar!AK36</f>
        <v>0</v>
      </c>
      <c r="N36" s="5">
        <f>April!AJ36</f>
        <v>0</v>
      </c>
      <c r="O36" s="5">
        <f t="shared" si="0"/>
        <v>0</v>
      </c>
      <c r="P36" s="196" t="e">
        <f t="shared" si="1"/>
        <v>#DIV/0!</v>
      </c>
    </row>
    <row r="37" spans="1:16" ht="21" x14ac:dyDescent="0.25">
      <c r="A37" s="4">
        <f>PP.5!A34</f>
        <v>0</v>
      </c>
      <c r="B37" s="7">
        <f>PP.5!D34</f>
        <v>0</v>
      </c>
      <c r="C37" s="5">
        <f>May!AK37</f>
        <v>0</v>
      </c>
      <c r="D37" s="5">
        <f>Jun!AJ37</f>
        <v>0</v>
      </c>
      <c r="E37" s="5">
        <f>Jul!AK37</f>
        <v>0</v>
      </c>
      <c r="F37" s="5">
        <f>Aug!AK37</f>
        <v>0</v>
      </c>
      <c r="G37" s="5">
        <f>Sep!AJ37</f>
        <v>0</v>
      </c>
      <c r="H37" s="5">
        <f>Oct!AK37</f>
        <v>0</v>
      </c>
      <c r="I37" s="5">
        <f>Nov!AJ37</f>
        <v>0</v>
      </c>
      <c r="J37" s="5">
        <f>Dec!AK37</f>
        <v>0</v>
      </c>
      <c r="K37" s="5">
        <f>Jan!AK37</f>
        <v>0</v>
      </c>
      <c r="L37" s="6">
        <f>Feb!AI37</f>
        <v>0</v>
      </c>
      <c r="M37" s="5">
        <f>Mar!AK37</f>
        <v>0</v>
      </c>
      <c r="N37" s="5">
        <f>April!AJ37</f>
        <v>0</v>
      </c>
      <c r="O37" s="5">
        <f t="shared" si="0"/>
        <v>0</v>
      </c>
      <c r="P37" s="196" t="e">
        <f t="shared" si="1"/>
        <v>#DIV/0!</v>
      </c>
    </row>
    <row r="38" spans="1:16" ht="21" x14ac:dyDescent="0.25">
      <c r="A38" s="4">
        <f>PP.5!A35</f>
        <v>0</v>
      </c>
      <c r="B38" s="7">
        <f>PP.5!D35</f>
        <v>0</v>
      </c>
      <c r="C38" s="5">
        <f>May!AK38</f>
        <v>0</v>
      </c>
      <c r="D38" s="5">
        <f>Jun!AJ38</f>
        <v>0</v>
      </c>
      <c r="E38" s="5">
        <f>Jul!AK38</f>
        <v>0</v>
      </c>
      <c r="F38" s="5">
        <f>Aug!AK38</f>
        <v>0</v>
      </c>
      <c r="G38" s="5">
        <f>Sep!AJ38</f>
        <v>0</v>
      </c>
      <c r="H38" s="5">
        <f>Oct!AK38</f>
        <v>0</v>
      </c>
      <c r="I38" s="5">
        <f>Nov!AJ38</f>
        <v>0</v>
      </c>
      <c r="J38" s="5">
        <f>Dec!AK38</f>
        <v>0</v>
      </c>
      <c r="K38" s="5">
        <f>Jan!AK38</f>
        <v>0</v>
      </c>
      <c r="L38" s="6">
        <f>Feb!AI38</f>
        <v>0</v>
      </c>
      <c r="M38" s="5">
        <f>Mar!AK38</f>
        <v>0</v>
      </c>
      <c r="N38" s="5">
        <f>April!AJ38</f>
        <v>0</v>
      </c>
      <c r="O38" s="5">
        <f t="shared" si="0"/>
        <v>0</v>
      </c>
      <c r="P38" s="196" t="e">
        <f t="shared" si="1"/>
        <v>#DIV/0!</v>
      </c>
    </row>
    <row r="39" spans="1:16" ht="21" x14ac:dyDescent="0.25">
      <c r="A39" s="4">
        <f>PP.5!A36</f>
        <v>0</v>
      </c>
      <c r="B39" s="7">
        <f>PP.5!D36</f>
        <v>0</v>
      </c>
      <c r="C39" s="5">
        <f>May!AK39</f>
        <v>0</v>
      </c>
      <c r="D39" s="5">
        <f>Jun!AJ39</f>
        <v>0</v>
      </c>
      <c r="E39" s="5">
        <f>Jul!AK39</f>
        <v>0</v>
      </c>
      <c r="F39" s="5">
        <f>Aug!AK39</f>
        <v>0</v>
      </c>
      <c r="G39" s="5">
        <f>Sep!AJ39</f>
        <v>0</v>
      </c>
      <c r="H39" s="5">
        <f>Oct!AK39</f>
        <v>0</v>
      </c>
      <c r="I39" s="5">
        <f>Nov!AJ39</f>
        <v>0</v>
      </c>
      <c r="J39" s="5">
        <f>Dec!AK39</f>
        <v>0</v>
      </c>
      <c r="K39" s="5">
        <f>Jan!AK39</f>
        <v>0</v>
      </c>
      <c r="L39" s="6">
        <f>Feb!AI39</f>
        <v>0</v>
      </c>
      <c r="M39" s="5">
        <f>Mar!AK39</f>
        <v>0</v>
      </c>
      <c r="N39" s="5">
        <f>April!AJ39</f>
        <v>0</v>
      </c>
      <c r="O39" s="5">
        <f t="shared" si="0"/>
        <v>0</v>
      </c>
      <c r="P39" s="196" t="e">
        <f t="shared" si="1"/>
        <v>#DIV/0!</v>
      </c>
    </row>
    <row r="40" spans="1:16" ht="21" x14ac:dyDescent="0.25">
      <c r="A40" s="4">
        <f>PP.5!A37</f>
        <v>0</v>
      </c>
      <c r="B40" s="7">
        <f>PP.5!D37</f>
        <v>0</v>
      </c>
      <c r="C40" s="5">
        <f>May!AK40</f>
        <v>0</v>
      </c>
      <c r="D40" s="5">
        <f>Jun!AJ40</f>
        <v>0</v>
      </c>
      <c r="E40" s="5">
        <f>Jul!AK40</f>
        <v>0</v>
      </c>
      <c r="F40" s="5">
        <f>Aug!AK40</f>
        <v>0</v>
      </c>
      <c r="G40" s="5">
        <f>Sep!AJ40</f>
        <v>0</v>
      </c>
      <c r="H40" s="5">
        <f>Oct!AK40</f>
        <v>0</v>
      </c>
      <c r="I40" s="5">
        <f>Nov!AJ40</f>
        <v>0</v>
      </c>
      <c r="J40" s="5">
        <f>Dec!AK40</f>
        <v>0</v>
      </c>
      <c r="K40" s="5">
        <f>Jan!AK40</f>
        <v>0</v>
      </c>
      <c r="L40" s="6">
        <f>Feb!AI40</f>
        <v>0</v>
      </c>
      <c r="M40" s="5">
        <f>Mar!AK40</f>
        <v>0</v>
      </c>
      <c r="N40" s="5">
        <f>April!AJ40</f>
        <v>0</v>
      </c>
      <c r="O40" s="5">
        <f t="shared" si="0"/>
        <v>0</v>
      </c>
      <c r="P40" s="196" t="e">
        <f t="shared" si="1"/>
        <v>#DIV/0!</v>
      </c>
    </row>
    <row r="41" spans="1:16" ht="21" x14ac:dyDescent="0.25">
      <c r="A41" s="4">
        <f>PP.5!A38</f>
        <v>0</v>
      </c>
      <c r="B41" s="7">
        <f>PP.5!D38</f>
        <v>0</v>
      </c>
      <c r="C41" s="5">
        <f>May!AK41</f>
        <v>0</v>
      </c>
      <c r="D41" s="5">
        <f>Jun!AJ41</f>
        <v>0</v>
      </c>
      <c r="E41" s="5">
        <f>Jul!AK41</f>
        <v>0</v>
      </c>
      <c r="F41" s="5">
        <f>Aug!AK41</f>
        <v>0</v>
      </c>
      <c r="G41" s="5">
        <f>Sep!AJ41</f>
        <v>0</v>
      </c>
      <c r="H41" s="5">
        <f>Oct!AK41</f>
        <v>0</v>
      </c>
      <c r="I41" s="5">
        <f>Nov!AJ41</f>
        <v>0</v>
      </c>
      <c r="J41" s="5">
        <f>Dec!AK41</f>
        <v>0</v>
      </c>
      <c r="K41" s="5">
        <f>Jan!AK41</f>
        <v>0</v>
      </c>
      <c r="L41" s="6">
        <f>Feb!AI41</f>
        <v>0</v>
      </c>
      <c r="M41" s="5">
        <f>Mar!AK41</f>
        <v>0</v>
      </c>
      <c r="N41" s="5">
        <f>April!AJ41</f>
        <v>0</v>
      </c>
      <c r="O41" s="5">
        <f t="shared" si="0"/>
        <v>0</v>
      </c>
      <c r="P41" s="196" t="e">
        <f t="shared" si="1"/>
        <v>#DIV/0!</v>
      </c>
    </row>
    <row r="42" spans="1:16" ht="21" x14ac:dyDescent="0.25">
      <c r="A42" s="4">
        <f>PP.5!A39</f>
        <v>0</v>
      </c>
      <c r="B42" s="7">
        <f>PP.5!D39</f>
        <v>0</v>
      </c>
      <c r="C42" s="5">
        <f>May!AK42</f>
        <v>0</v>
      </c>
      <c r="D42" s="5">
        <f>Jun!AJ42</f>
        <v>0</v>
      </c>
      <c r="E42" s="5">
        <f>Jul!AK42</f>
        <v>0</v>
      </c>
      <c r="F42" s="5">
        <f>Aug!AK42</f>
        <v>0</v>
      </c>
      <c r="G42" s="5">
        <f>Sep!AJ42</f>
        <v>0</v>
      </c>
      <c r="H42" s="5">
        <f>Oct!AK42</f>
        <v>0</v>
      </c>
      <c r="I42" s="5">
        <f>Nov!AJ42</f>
        <v>0</v>
      </c>
      <c r="J42" s="5">
        <f>Dec!AK42</f>
        <v>0</v>
      </c>
      <c r="K42" s="5">
        <f>Jan!AK42</f>
        <v>0</v>
      </c>
      <c r="L42" s="6">
        <f>Feb!AI42</f>
        <v>0</v>
      </c>
      <c r="M42" s="5">
        <f>Mar!AK42</f>
        <v>0</v>
      </c>
      <c r="N42" s="5">
        <f>April!AJ42</f>
        <v>0</v>
      </c>
      <c r="O42" s="5">
        <f t="shared" si="0"/>
        <v>0</v>
      </c>
      <c r="P42" s="196" t="e">
        <f t="shared" si="1"/>
        <v>#DIV/0!</v>
      </c>
    </row>
    <row r="43" spans="1:16" ht="21" x14ac:dyDescent="0.25">
      <c r="A43" s="4">
        <f>PP.5!A40</f>
        <v>0</v>
      </c>
      <c r="B43" s="7">
        <f>PP.5!D40</f>
        <v>0</v>
      </c>
      <c r="C43" s="5">
        <f>May!AK43</f>
        <v>0</v>
      </c>
      <c r="D43" s="5">
        <f>Jun!AJ43</f>
        <v>0</v>
      </c>
      <c r="E43" s="5">
        <f>Jul!AK43</f>
        <v>0</v>
      </c>
      <c r="F43" s="5">
        <f>Aug!AK43</f>
        <v>0</v>
      </c>
      <c r="G43" s="5">
        <f>Sep!AJ43</f>
        <v>0</v>
      </c>
      <c r="H43" s="5">
        <f>Oct!AK43</f>
        <v>0</v>
      </c>
      <c r="I43" s="5">
        <f>Nov!AJ43</f>
        <v>0</v>
      </c>
      <c r="J43" s="5">
        <f>Dec!AK43</f>
        <v>0</v>
      </c>
      <c r="K43" s="5">
        <f>Jan!AK43</f>
        <v>0</v>
      </c>
      <c r="L43" s="6">
        <f>Feb!AI43</f>
        <v>0</v>
      </c>
      <c r="M43" s="5">
        <f>Mar!AK43</f>
        <v>0</v>
      </c>
      <c r="N43" s="5">
        <f>April!AJ43</f>
        <v>0</v>
      </c>
      <c r="O43" s="5">
        <f t="shared" si="0"/>
        <v>0</v>
      </c>
      <c r="P43" s="196" t="e">
        <f t="shared" si="1"/>
        <v>#DIV/0!</v>
      </c>
    </row>
    <row r="44" spans="1:16" ht="21" x14ac:dyDescent="0.25">
      <c r="A44" s="4">
        <f>PP.5!A41</f>
        <v>0</v>
      </c>
      <c r="B44" s="7">
        <f>PP.5!D41</f>
        <v>0</v>
      </c>
      <c r="C44" s="5">
        <f>May!AK44</f>
        <v>0</v>
      </c>
      <c r="D44" s="5">
        <f>Jun!AJ44</f>
        <v>0</v>
      </c>
      <c r="E44" s="5">
        <f>Jul!AK44</f>
        <v>0</v>
      </c>
      <c r="F44" s="5">
        <f>Aug!AK44</f>
        <v>0</v>
      </c>
      <c r="G44" s="5">
        <f>Sep!AJ44</f>
        <v>0</v>
      </c>
      <c r="H44" s="5">
        <f>Oct!AK44</f>
        <v>0</v>
      </c>
      <c r="I44" s="5">
        <f>Nov!AJ44</f>
        <v>0</v>
      </c>
      <c r="J44" s="5">
        <f>Dec!AK44</f>
        <v>0</v>
      </c>
      <c r="K44" s="5">
        <f>Jan!AK44</f>
        <v>0</v>
      </c>
      <c r="L44" s="6">
        <f>Feb!AI44</f>
        <v>0</v>
      </c>
      <c r="M44" s="5">
        <f>Mar!AK44</f>
        <v>0</v>
      </c>
      <c r="N44" s="5">
        <f>April!AJ44</f>
        <v>0</v>
      </c>
      <c r="O44" s="5">
        <f t="shared" si="0"/>
        <v>0</v>
      </c>
      <c r="P44" s="196" t="e">
        <f t="shared" si="1"/>
        <v>#DIV/0!</v>
      </c>
    </row>
    <row r="45" spans="1:16" ht="21" x14ac:dyDescent="0.25">
      <c r="A45" s="4">
        <f>PP.5!A42</f>
        <v>0</v>
      </c>
      <c r="B45" s="7">
        <f>PP.5!D42</f>
        <v>0</v>
      </c>
      <c r="C45" s="5">
        <f>May!AK45</f>
        <v>0</v>
      </c>
      <c r="D45" s="5">
        <f>Jun!AJ45</f>
        <v>0</v>
      </c>
      <c r="E45" s="5">
        <f>Jul!AK45</f>
        <v>0</v>
      </c>
      <c r="F45" s="5">
        <f>Aug!AK45</f>
        <v>0</v>
      </c>
      <c r="G45" s="5">
        <f>Sep!AJ45</f>
        <v>0</v>
      </c>
      <c r="H45" s="5">
        <f>Oct!AK45</f>
        <v>0</v>
      </c>
      <c r="I45" s="5">
        <f>Nov!AJ45</f>
        <v>0</v>
      </c>
      <c r="J45" s="5">
        <f>Dec!AK45</f>
        <v>0</v>
      </c>
      <c r="K45" s="5">
        <f>Jan!AK45</f>
        <v>0</v>
      </c>
      <c r="L45" s="6">
        <f>Feb!AI45</f>
        <v>0</v>
      </c>
      <c r="M45" s="5">
        <f>Mar!AK45</f>
        <v>0</v>
      </c>
      <c r="N45" s="5">
        <f>April!AJ45</f>
        <v>0</v>
      </c>
      <c r="O45" s="5">
        <f t="shared" si="0"/>
        <v>0</v>
      </c>
      <c r="P45" s="196" t="e">
        <f t="shared" si="1"/>
        <v>#DIV/0!</v>
      </c>
    </row>
    <row r="46" spans="1:16" ht="21" x14ac:dyDescent="0.25">
      <c r="A46" s="4">
        <f>PP.5!A43</f>
        <v>0</v>
      </c>
      <c r="B46" s="7">
        <f>PP.5!D43</f>
        <v>0</v>
      </c>
      <c r="C46" s="5">
        <f>May!AK46</f>
        <v>0</v>
      </c>
      <c r="D46" s="5">
        <f>Jun!AJ46</f>
        <v>0</v>
      </c>
      <c r="E46" s="5">
        <f>Jul!AK46</f>
        <v>0</v>
      </c>
      <c r="F46" s="5">
        <f>Aug!AK46</f>
        <v>0</v>
      </c>
      <c r="G46" s="5">
        <f>Sep!AJ46</f>
        <v>0</v>
      </c>
      <c r="H46" s="5">
        <f>Oct!AK46</f>
        <v>0</v>
      </c>
      <c r="I46" s="5">
        <f>Nov!AJ46</f>
        <v>0</v>
      </c>
      <c r="J46" s="5">
        <f>Dec!AK46</f>
        <v>0</v>
      </c>
      <c r="K46" s="5">
        <f>Jan!AK46</f>
        <v>0</v>
      </c>
      <c r="L46" s="6">
        <f>Feb!AI46</f>
        <v>0</v>
      </c>
      <c r="M46" s="5">
        <f>Mar!AK46</f>
        <v>0</v>
      </c>
      <c r="N46" s="5">
        <f>April!AJ46</f>
        <v>0</v>
      </c>
      <c r="O46" s="5">
        <f t="shared" si="0"/>
        <v>0</v>
      </c>
      <c r="P46" s="196" t="e">
        <f t="shared" si="1"/>
        <v>#DIV/0!</v>
      </c>
    </row>
    <row r="47" spans="1:16" ht="21" x14ac:dyDescent="0.25">
      <c r="A47" s="4">
        <f>PP.5!A44</f>
        <v>0</v>
      </c>
      <c r="B47" s="7">
        <f>PP.5!D44</f>
        <v>0</v>
      </c>
      <c r="C47" s="5">
        <f>May!AK47</f>
        <v>0</v>
      </c>
      <c r="D47" s="5">
        <f>Jun!AJ47</f>
        <v>0</v>
      </c>
      <c r="E47" s="5">
        <f>Jul!AK47</f>
        <v>0</v>
      </c>
      <c r="F47" s="5">
        <f>Aug!AK47</f>
        <v>0</v>
      </c>
      <c r="G47" s="5">
        <f>Sep!AJ47</f>
        <v>0</v>
      </c>
      <c r="H47" s="5">
        <f>Oct!AK47</f>
        <v>0</v>
      </c>
      <c r="I47" s="5">
        <f>Nov!AJ47</f>
        <v>0</v>
      </c>
      <c r="J47" s="5">
        <f>Dec!AK47</f>
        <v>0</v>
      </c>
      <c r="K47" s="5">
        <f>Jan!AK47</f>
        <v>0</v>
      </c>
      <c r="L47" s="6">
        <f>Feb!AI47</f>
        <v>0</v>
      </c>
      <c r="M47" s="5">
        <f>Mar!AK47</f>
        <v>0</v>
      </c>
      <c r="N47" s="5">
        <f>April!AJ47</f>
        <v>0</v>
      </c>
      <c r="O47" s="5">
        <f t="shared" si="0"/>
        <v>0</v>
      </c>
      <c r="P47" s="196" t="e">
        <f t="shared" si="1"/>
        <v>#DIV/0!</v>
      </c>
    </row>
    <row r="48" spans="1:16" ht="21" x14ac:dyDescent="0.25">
      <c r="A48" s="4">
        <f>PP.5!A45</f>
        <v>0</v>
      </c>
      <c r="B48" s="7">
        <f>PP.5!D45</f>
        <v>0</v>
      </c>
      <c r="C48" s="5">
        <f>May!AK48</f>
        <v>0</v>
      </c>
      <c r="D48" s="5">
        <f>Jun!AJ48</f>
        <v>0</v>
      </c>
      <c r="E48" s="5">
        <f>Jul!AK48</f>
        <v>0</v>
      </c>
      <c r="F48" s="5">
        <f>Aug!AK48</f>
        <v>0</v>
      </c>
      <c r="G48" s="5">
        <f>Sep!AJ48</f>
        <v>0</v>
      </c>
      <c r="H48" s="5">
        <f>Oct!AK48</f>
        <v>0</v>
      </c>
      <c r="I48" s="5">
        <f>Nov!AJ48</f>
        <v>0</v>
      </c>
      <c r="J48" s="5">
        <f>Dec!AK48</f>
        <v>0</v>
      </c>
      <c r="K48" s="5">
        <f>Jan!AK48</f>
        <v>0</v>
      </c>
      <c r="L48" s="6">
        <f>Feb!AI48</f>
        <v>0</v>
      </c>
      <c r="M48" s="5">
        <f>Mar!AK48</f>
        <v>0</v>
      </c>
      <c r="N48" s="5">
        <f>April!AJ48</f>
        <v>0</v>
      </c>
      <c r="O48" s="5">
        <f t="shared" si="0"/>
        <v>0</v>
      </c>
      <c r="P48" s="196" t="e">
        <f t="shared" si="1"/>
        <v>#DIV/0!</v>
      </c>
    </row>
    <row r="49" spans="1:16" ht="21" x14ac:dyDescent="0.25">
      <c r="A49" s="4">
        <f>PP.5!A46</f>
        <v>0</v>
      </c>
      <c r="B49" s="7">
        <f>PP.5!D46</f>
        <v>0</v>
      </c>
      <c r="C49" s="5">
        <f>May!AK49</f>
        <v>0</v>
      </c>
      <c r="D49" s="5">
        <f>Jun!AJ49</f>
        <v>0</v>
      </c>
      <c r="E49" s="5">
        <f>Jul!AK49</f>
        <v>0</v>
      </c>
      <c r="F49" s="5">
        <f>Aug!AK49</f>
        <v>0</v>
      </c>
      <c r="G49" s="5">
        <f>Sep!AJ49</f>
        <v>0</v>
      </c>
      <c r="H49" s="5">
        <f>Oct!AK49</f>
        <v>0</v>
      </c>
      <c r="I49" s="5">
        <f>Nov!AJ49</f>
        <v>0</v>
      </c>
      <c r="J49" s="5">
        <f>Dec!AK49</f>
        <v>0</v>
      </c>
      <c r="K49" s="5">
        <f>Jan!AK49</f>
        <v>0</v>
      </c>
      <c r="L49" s="6">
        <f>Feb!AI49</f>
        <v>0</v>
      </c>
      <c r="M49" s="5">
        <f>Mar!AK49</f>
        <v>0</v>
      </c>
      <c r="N49" s="5">
        <f>April!AJ49</f>
        <v>0</v>
      </c>
      <c r="O49" s="5">
        <f t="shared" si="0"/>
        <v>0</v>
      </c>
      <c r="P49" s="196" t="e">
        <f t="shared" si="1"/>
        <v>#DIV/0!</v>
      </c>
    </row>
    <row r="50" spans="1:16" ht="21" x14ac:dyDescent="0.25">
      <c r="A50" s="4">
        <f>PP.5!A47</f>
        <v>0</v>
      </c>
      <c r="B50" s="7">
        <f>PP.5!D47</f>
        <v>0</v>
      </c>
      <c r="C50" s="5">
        <f>May!AK50</f>
        <v>0</v>
      </c>
      <c r="D50" s="5">
        <f>Jun!AJ50</f>
        <v>0</v>
      </c>
      <c r="E50" s="5">
        <f>Jul!AK50</f>
        <v>0</v>
      </c>
      <c r="F50" s="5">
        <f>Aug!AK50</f>
        <v>0</v>
      </c>
      <c r="G50" s="5">
        <f>Sep!AJ50</f>
        <v>0</v>
      </c>
      <c r="H50" s="5">
        <f>Oct!AK50</f>
        <v>0</v>
      </c>
      <c r="I50" s="5">
        <f>Nov!AJ50</f>
        <v>0</v>
      </c>
      <c r="J50" s="5">
        <f>Dec!AK50</f>
        <v>0</v>
      </c>
      <c r="K50" s="5">
        <f>Jan!AK50</f>
        <v>0</v>
      </c>
      <c r="L50" s="6">
        <f>Feb!AI50</f>
        <v>0</v>
      </c>
      <c r="M50" s="5">
        <f>Mar!AK50</f>
        <v>0</v>
      </c>
      <c r="N50" s="5">
        <f>April!AJ50</f>
        <v>0</v>
      </c>
      <c r="O50" s="5">
        <f t="shared" si="0"/>
        <v>0</v>
      </c>
      <c r="P50" s="196" t="e">
        <f t="shared" si="1"/>
        <v>#DIV/0!</v>
      </c>
    </row>
    <row r="51" spans="1:16" ht="21" x14ac:dyDescent="0.25">
      <c r="A51" s="4">
        <f>PP.5!A48</f>
        <v>0</v>
      </c>
      <c r="B51" s="7">
        <f>PP.5!D48</f>
        <v>0</v>
      </c>
      <c r="C51" s="5">
        <f>May!AK51</f>
        <v>0</v>
      </c>
      <c r="D51" s="5">
        <f>Jun!AJ51</f>
        <v>0</v>
      </c>
      <c r="E51" s="5">
        <f>Jul!AK51</f>
        <v>0</v>
      </c>
      <c r="F51" s="5">
        <f>Aug!AK51</f>
        <v>0</v>
      </c>
      <c r="G51" s="5">
        <f>Sep!AJ51</f>
        <v>0</v>
      </c>
      <c r="H51" s="5">
        <f>Oct!AK51</f>
        <v>0</v>
      </c>
      <c r="I51" s="5">
        <f>Nov!AJ51</f>
        <v>0</v>
      </c>
      <c r="J51" s="5">
        <f>Dec!AK51</f>
        <v>0</v>
      </c>
      <c r="K51" s="5">
        <f>Jan!AK51</f>
        <v>0</v>
      </c>
      <c r="L51" s="6">
        <f>Feb!AI51</f>
        <v>0</v>
      </c>
      <c r="M51" s="5">
        <f>Mar!AK51</f>
        <v>0</v>
      </c>
      <c r="N51" s="5">
        <f>April!AJ51</f>
        <v>0</v>
      </c>
      <c r="O51" s="5">
        <f t="shared" si="0"/>
        <v>0</v>
      </c>
      <c r="P51" s="196" t="e">
        <f t="shared" si="1"/>
        <v>#DIV/0!</v>
      </c>
    </row>
    <row r="52" spans="1:16" ht="21" x14ac:dyDescent="0.25">
      <c r="A52" s="4">
        <f>PP.5!A49</f>
        <v>0</v>
      </c>
      <c r="B52" s="7">
        <f>PP.5!D49</f>
        <v>0</v>
      </c>
      <c r="C52" s="5">
        <f>May!AK52</f>
        <v>0</v>
      </c>
      <c r="D52" s="5">
        <f>Jun!AJ52</f>
        <v>0</v>
      </c>
      <c r="E52" s="5">
        <f>Jul!AK52</f>
        <v>0</v>
      </c>
      <c r="F52" s="5">
        <f>Aug!AK52</f>
        <v>0</v>
      </c>
      <c r="G52" s="5">
        <f>Sep!AJ52</f>
        <v>0</v>
      </c>
      <c r="H52" s="5">
        <f>Oct!AK52</f>
        <v>0</v>
      </c>
      <c r="I52" s="5">
        <f>Nov!AJ52</f>
        <v>0</v>
      </c>
      <c r="J52" s="5">
        <f>Dec!AK52</f>
        <v>0</v>
      </c>
      <c r="K52" s="5">
        <f>Jan!AK52</f>
        <v>0</v>
      </c>
      <c r="L52" s="6">
        <f>Feb!AI52</f>
        <v>0</v>
      </c>
      <c r="M52" s="5">
        <f>Mar!AK52</f>
        <v>0</v>
      </c>
      <c r="N52" s="5">
        <f>April!AJ52</f>
        <v>0</v>
      </c>
      <c r="O52" s="5">
        <f t="shared" si="0"/>
        <v>0</v>
      </c>
      <c r="P52" s="196" t="e">
        <f t="shared" si="1"/>
        <v>#DIV/0!</v>
      </c>
    </row>
    <row r="53" spans="1:16" ht="21" x14ac:dyDescent="0.25">
      <c r="A53" s="4">
        <f>PP.5!A50</f>
        <v>0</v>
      </c>
      <c r="B53" s="7">
        <f>PP.5!D50</f>
        <v>0</v>
      </c>
      <c r="C53" s="5">
        <f>May!AK53</f>
        <v>0</v>
      </c>
      <c r="D53" s="5">
        <f>Jun!AJ53</f>
        <v>0</v>
      </c>
      <c r="E53" s="5">
        <f>Jul!AK53</f>
        <v>0</v>
      </c>
      <c r="F53" s="5">
        <f>Aug!AK53</f>
        <v>0</v>
      </c>
      <c r="G53" s="5">
        <f>Sep!AJ53</f>
        <v>0</v>
      </c>
      <c r="H53" s="5">
        <f>Oct!AK53</f>
        <v>0</v>
      </c>
      <c r="I53" s="5">
        <f>Nov!AJ53</f>
        <v>0</v>
      </c>
      <c r="J53" s="5">
        <f>Dec!AK53</f>
        <v>0</v>
      </c>
      <c r="K53" s="5">
        <f>Jan!AK53</f>
        <v>0</v>
      </c>
      <c r="L53" s="6">
        <f>Feb!AI53</f>
        <v>0</v>
      </c>
      <c r="M53" s="5">
        <f>Mar!AK53</f>
        <v>0</v>
      </c>
      <c r="N53" s="5">
        <f>April!AJ53</f>
        <v>0</v>
      </c>
      <c r="O53" s="5">
        <f t="shared" si="0"/>
        <v>0</v>
      </c>
      <c r="P53" s="196" t="e">
        <f t="shared" si="1"/>
        <v>#DIV/0!</v>
      </c>
    </row>
    <row r="54" spans="1:16" ht="21" x14ac:dyDescent="0.25">
      <c r="A54" s="4">
        <f>PP.5!A51</f>
        <v>0</v>
      </c>
      <c r="B54" s="7">
        <f>PP.5!D51</f>
        <v>0</v>
      </c>
      <c r="C54" s="5">
        <f>May!AK55</f>
        <v>0</v>
      </c>
      <c r="D54" s="5">
        <f>Jun!AJ54</f>
        <v>0</v>
      </c>
      <c r="E54" s="5">
        <f>Jul!AK54</f>
        <v>0</v>
      </c>
      <c r="F54" s="5">
        <f>Aug!AK54</f>
        <v>0</v>
      </c>
      <c r="G54" s="5">
        <f>Sep!AJ54</f>
        <v>0</v>
      </c>
      <c r="H54" s="5">
        <f>Oct!AK54</f>
        <v>0</v>
      </c>
      <c r="I54" s="5">
        <f>Nov!AJ54</f>
        <v>0</v>
      </c>
      <c r="J54" s="5">
        <f>Dec!AK54</f>
        <v>0</v>
      </c>
      <c r="K54" s="5">
        <f>Jan!AK54</f>
        <v>0</v>
      </c>
      <c r="L54" s="6">
        <f>Feb!AI54</f>
        <v>0</v>
      </c>
      <c r="M54" s="5">
        <f>Mar!AK54</f>
        <v>0</v>
      </c>
      <c r="N54" s="5">
        <f>April!AJ54</f>
        <v>0</v>
      </c>
      <c r="O54" s="5">
        <f>SUM(C54:N54)</f>
        <v>0</v>
      </c>
      <c r="P54" s="196" t="e">
        <f t="shared" si="1"/>
        <v>#DIV/0!</v>
      </c>
    </row>
    <row r="55" spans="1:16" ht="22.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ht="22.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22.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23.4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23.4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23.4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s="35" customFormat="1" ht="23.4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s="35" customFormat="1" ht="23.4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s="35" customFormat="1" ht="23.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s="35" customFormat="1" ht="23.4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s="35" customFormat="1" ht="23.4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s="35" customFormat="1" ht="23.4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s="35" customFormat="1" ht="23.4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</sheetData>
  <sheetProtection algorithmName="SHA-512" hashValue="RZ3wRTPKmpI5nekakLj40BAx/tVgU8SFnSX+iK1jTU1goilJ0JC8U+/PPMysa6ZaMIO70jGSWc4woclLDiVt8A==" saltValue="mV+u1c32QVJEgLeBbbnYaw==" spinCount="100000" sheet="1" objects="1" scenarios="1"/>
  <dataConsolidate/>
  <mergeCells count="8">
    <mergeCell ref="A2:P2"/>
    <mergeCell ref="A1:P1"/>
    <mergeCell ref="C5:P7"/>
    <mergeCell ref="A4:P4"/>
    <mergeCell ref="A3:P3"/>
    <mergeCell ref="A5:A9"/>
    <mergeCell ref="B5:B9"/>
    <mergeCell ref="P8:P9"/>
  </mergeCells>
  <pageMargins left="0.9055118110236221" right="0.70866141732283472" top="0.74803149606299213" bottom="0.74803149606299213" header="0.31496062992125984" footer="0.31496062992125984"/>
  <pageSetup paperSize="5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50"/>
  <sheetViews>
    <sheetView view="pageBreakPreview" topLeftCell="A16" zoomScale="90" zoomScaleNormal="55" zoomScaleSheetLayoutView="90" workbookViewId="0">
      <selection activeCell="X33" sqref="X33"/>
    </sheetView>
  </sheetViews>
  <sheetFormatPr defaultColWidth="9" defaultRowHeight="13.5" customHeight="1" x14ac:dyDescent="0.25"/>
  <cols>
    <col min="1" max="16" width="5.59765625" style="40" customWidth="1"/>
    <col min="17" max="16384" width="9" style="40"/>
  </cols>
  <sheetData>
    <row r="1" spans="1:16" ht="13.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3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259" t="s">
        <v>18</v>
      </c>
      <c r="P2" s="259"/>
    </row>
    <row r="3" spans="1:16" ht="13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59"/>
      <c r="P3" s="259"/>
    </row>
    <row r="4" spans="1:16" ht="13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3.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3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3.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3.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25.5" customHeight="1" x14ac:dyDescent="0.25">
      <c r="A9" s="265" t="s">
        <v>16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</row>
    <row r="10" spans="1:16" ht="25.5" customHeight="1" x14ac:dyDescent="0.25">
      <c r="A10" s="265" t="s">
        <v>17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</row>
    <row r="11" spans="1:16" ht="25.5" customHeight="1" x14ac:dyDescent="0.25">
      <c r="A11" s="259" t="str">
        <f>"Course Result Record of "&amp;'General information'!B7&amp;" Department"</f>
        <v>Course Result Record of  Department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</row>
    <row r="12" spans="1:16" ht="13.5" customHeight="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24" customHeight="1" x14ac:dyDescent="0.25">
      <c r="A13" s="259" t="str">
        <f>"Academic Year: "&amp;'General information'!B5</f>
        <v>Academic Year: Academic Year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</row>
    <row r="14" spans="1:16" ht="13.5" customHeight="1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ht="24" customHeight="1" x14ac:dyDescent="0.25">
      <c r="A15" s="259">
        <f>'General information'!B6</f>
        <v>0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</row>
    <row r="16" spans="1:16" ht="24" customHeight="1" x14ac:dyDescent="0.25">
      <c r="A16" s="259" t="str">
        <f>"Subject Code: "&amp;'General information'!B8&amp; "    Subject: "&amp;'General information'!B9</f>
        <v xml:space="preserve">Subject Code:     Subject: 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</row>
    <row r="17" spans="1:16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24" customHeight="1" x14ac:dyDescent="0.25">
      <c r="A18" s="8"/>
      <c r="B18" s="8"/>
      <c r="C18" s="8"/>
      <c r="D18" s="281" t="s">
        <v>19</v>
      </c>
      <c r="E18" s="281"/>
      <c r="F18" s="281"/>
      <c r="G18" s="280">
        <f>'General information'!B10</f>
        <v>0</v>
      </c>
      <c r="H18" s="280"/>
      <c r="I18" s="280"/>
      <c r="J18" s="280"/>
      <c r="K18" s="280"/>
      <c r="L18" s="280"/>
      <c r="M18" s="280"/>
      <c r="N18" s="280"/>
      <c r="O18" s="8"/>
      <c r="P18" s="8"/>
    </row>
    <row r="19" spans="1:16" ht="24" customHeight="1" x14ac:dyDescent="0.25">
      <c r="A19" s="8"/>
      <c r="B19" s="8"/>
      <c r="C19" s="8"/>
      <c r="D19" s="281" t="s">
        <v>19</v>
      </c>
      <c r="E19" s="281"/>
      <c r="F19" s="281"/>
      <c r="G19" s="280">
        <f>'General information'!B11</f>
        <v>0</v>
      </c>
      <c r="H19" s="280"/>
      <c r="I19" s="280"/>
      <c r="J19" s="280"/>
      <c r="K19" s="280"/>
      <c r="L19" s="280"/>
      <c r="M19" s="280"/>
      <c r="N19" s="280"/>
      <c r="O19" s="8"/>
      <c r="P19" s="8"/>
    </row>
    <row r="20" spans="1:16" ht="24" customHeight="1" x14ac:dyDescent="0.25">
      <c r="A20" s="8"/>
      <c r="B20" s="8"/>
      <c r="C20" s="8"/>
      <c r="D20" s="281" t="s">
        <v>22</v>
      </c>
      <c r="E20" s="281"/>
      <c r="F20" s="281"/>
      <c r="G20" s="280">
        <f>'General information'!B12</f>
        <v>0</v>
      </c>
      <c r="H20" s="280"/>
      <c r="I20" s="280"/>
      <c r="J20" s="280"/>
      <c r="K20" s="280"/>
      <c r="L20" s="280"/>
      <c r="M20" s="280"/>
      <c r="N20" s="280"/>
      <c r="O20" s="8"/>
      <c r="P20" s="8"/>
    </row>
    <row r="21" spans="1:16" ht="24" customHeight="1" x14ac:dyDescent="0.25">
      <c r="A21" s="8"/>
      <c r="B21" s="8"/>
      <c r="C21" s="8"/>
      <c r="D21" s="281" t="s">
        <v>22</v>
      </c>
      <c r="E21" s="281"/>
      <c r="F21" s="281"/>
      <c r="G21" s="280">
        <f>'General information'!B13</f>
        <v>0</v>
      </c>
      <c r="H21" s="280"/>
      <c r="I21" s="280"/>
      <c r="J21" s="280"/>
      <c r="K21" s="280"/>
      <c r="L21" s="280"/>
      <c r="M21" s="280"/>
      <c r="N21" s="280"/>
      <c r="O21" s="8"/>
      <c r="P21" s="8"/>
    </row>
    <row r="22" spans="1:16" ht="13.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24" customHeight="1" x14ac:dyDescent="0.25">
      <c r="A23" s="262" t="s">
        <v>20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</row>
    <row r="24" spans="1:16" ht="24" customHeight="1" x14ac:dyDescent="0.25">
      <c r="A24" s="263" t="s">
        <v>21</v>
      </c>
      <c r="B24" s="263"/>
      <c r="C24" s="263"/>
      <c r="D24" s="263"/>
      <c r="E24" s="263" t="s">
        <v>27</v>
      </c>
      <c r="F24" s="263"/>
      <c r="G24" s="263"/>
      <c r="H24" s="263"/>
      <c r="I24" s="263"/>
      <c r="J24" s="263"/>
      <c r="K24" s="263"/>
      <c r="L24" s="263"/>
      <c r="M24" s="263" t="s">
        <v>28</v>
      </c>
      <c r="N24" s="263"/>
      <c r="O24" s="263"/>
      <c r="P24" s="263"/>
    </row>
    <row r="25" spans="1:16" ht="24" customHeight="1" x14ac:dyDescent="0.25">
      <c r="A25" s="263"/>
      <c r="B25" s="263"/>
      <c r="C25" s="263"/>
      <c r="D25" s="263"/>
      <c r="E25" s="44">
        <v>4</v>
      </c>
      <c r="F25" s="45">
        <v>3.5</v>
      </c>
      <c r="G25" s="44">
        <v>3</v>
      </c>
      <c r="H25" s="45">
        <v>2.5</v>
      </c>
      <c r="I25" s="44">
        <v>2</v>
      </c>
      <c r="J25" s="45">
        <v>1.5</v>
      </c>
      <c r="K25" s="44">
        <v>1</v>
      </c>
      <c r="L25" s="44">
        <v>0</v>
      </c>
      <c r="M25" s="263"/>
      <c r="N25" s="263"/>
      <c r="O25" s="263"/>
      <c r="P25" s="263"/>
    </row>
    <row r="26" spans="1:16" ht="24" customHeight="1" x14ac:dyDescent="0.25">
      <c r="A26" s="263">
        <f>SUM(E26:L26)</f>
        <v>0</v>
      </c>
      <c r="B26" s="263"/>
      <c r="C26" s="263"/>
      <c r="D26" s="263"/>
      <c r="E26" s="10">
        <f>COUNTIF(PP.5!CD7:CD55,"4")</f>
        <v>0</v>
      </c>
      <c r="F26" s="10">
        <f>COUNTIF(PP.5!CD7:CD55,"3.5")</f>
        <v>0</v>
      </c>
      <c r="G26" s="10">
        <f>COUNTIF(PP.5!CD7:CD55,"3")</f>
        <v>0</v>
      </c>
      <c r="H26" s="10">
        <f>COUNTIF(PP.5!CD7:CD55,"2.5")</f>
        <v>0</v>
      </c>
      <c r="I26" s="10">
        <f>COUNTIF(PP.5!CD7:CD55,"2")</f>
        <v>0</v>
      </c>
      <c r="J26" s="10">
        <f>COUNTIF(PP.5!CD7:CD55,"1.5")</f>
        <v>0</v>
      </c>
      <c r="K26" s="10">
        <f>COUNTIF(PP.5!CD7:CD55,"1")</f>
        <v>0</v>
      </c>
      <c r="L26" s="10">
        <f>COUNTIF(PP.5!CD7:CD55,"0")</f>
        <v>0</v>
      </c>
      <c r="M26" s="278" t="e">
        <f>'Total Score'!I55/cover!A26</f>
        <v>#DIV/0!</v>
      </c>
      <c r="N26" s="278"/>
      <c r="O26" s="278"/>
      <c r="P26" s="278"/>
    </row>
    <row r="27" spans="1:16" ht="24" customHeight="1" x14ac:dyDescent="0.25">
      <c r="A27" s="263" t="s">
        <v>26</v>
      </c>
      <c r="B27" s="263"/>
      <c r="C27" s="263"/>
      <c r="D27" s="263"/>
      <c r="E27" s="181" t="e">
        <f>E26/'Total Score'!I56*100</f>
        <v>#DIV/0!</v>
      </c>
      <c r="F27" s="181" t="e">
        <f>F26/'Total Score'!I56*100</f>
        <v>#DIV/0!</v>
      </c>
      <c r="G27" s="181" t="e">
        <f>G26/'Total Score'!I56*100</f>
        <v>#DIV/0!</v>
      </c>
      <c r="H27" s="181" t="e">
        <f>H26/'Total Score'!I56*100</f>
        <v>#DIV/0!</v>
      </c>
      <c r="I27" s="181" t="e">
        <f>I26/'Total Score'!I56*100</f>
        <v>#DIV/0!</v>
      </c>
      <c r="J27" s="181" t="e">
        <f>J26/'Total Score'!I56*100</f>
        <v>#DIV/0!</v>
      </c>
      <c r="K27" s="181" t="e">
        <f>K26/'Total Score'!I56*100</f>
        <v>#DIV/0!</v>
      </c>
      <c r="L27" s="181" t="e">
        <f>L26/'Total Score'!I56*100</f>
        <v>#DIV/0!</v>
      </c>
      <c r="M27" s="278"/>
      <c r="N27" s="278"/>
      <c r="O27" s="278"/>
      <c r="P27" s="278"/>
    </row>
    <row r="28" spans="1:16" ht="13.5" customHeight="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6" ht="24" customHeight="1" x14ac:dyDescent="0.25">
      <c r="A29" s="277" t="s">
        <v>29</v>
      </c>
      <c r="B29" s="277"/>
      <c r="C29" s="277"/>
      <c r="D29" s="277"/>
      <c r="E29" s="277"/>
      <c r="F29" s="277" t="s">
        <v>31</v>
      </c>
      <c r="G29" s="277"/>
      <c r="H29" s="277"/>
      <c r="I29" s="277"/>
      <c r="J29" s="277"/>
      <c r="K29" s="264" t="s">
        <v>30</v>
      </c>
      <c r="L29" s="264"/>
      <c r="M29" s="264"/>
      <c r="N29" s="264"/>
      <c r="O29" s="264"/>
      <c r="P29" s="264"/>
    </row>
    <row r="30" spans="1:16" ht="24" customHeight="1" x14ac:dyDescent="0.25">
      <c r="A30" s="261" t="s">
        <v>23</v>
      </c>
      <c r="B30" s="261"/>
      <c r="C30" s="261" t="s">
        <v>24</v>
      </c>
      <c r="D30" s="261"/>
      <c r="E30" s="81" t="s">
        <v>25</v>
      </c>
      <c r="F30" s="261" t="s">
        <v>23</v>
      </c>
      <c r="G30" s="261"/>
      <c r="H30" s="261" t="s">
        <v>24</v>
      </c>
      <c r="I30" s="261"/>
      <c r="J30" s="81" t="s">
        <v>25</v>
      </c>
      <c r="K30" s="261" t="s">
        <v>23</v>
      </c>
      <c r="L30" s="261"/>
      <c r="M30" s="261" t="s">
        <v>24</v>
      </c>
      <c r="N30" s="261"/>
      <c r="O30" s="261" t="s">
        <v>25</v>
      </c>
      <c r="P30" s="261"/>
    </row>
    <row r="31" spans="1:16" ht="24" customHeight="1" x14ac:dyDescent="0.25">
      <c r="A31" s="260">
        <f>'Course Result'!G7</f>
        <v>0</v>
      </c>
      <c r="B31" s="260"/>
      <c r="C31" s="260">
        <f>'Course Result'!G8</f>
        <v>0</v>
      </c>
      <c r="D31" s="260"/>
      <c r="E31" s="65">
        <f>'Course Result'!G9</f>
        <v>0</v>
      </c>
      <c r="F31" s="260">
        <f>'Course Result'!G14</f>
        <v>0</v>
      </c>
      <c r="G31" s="260"/>
      <c r="H31" s="260">
        <f>'Course Result'!G15</f>
        <v>0</v>
      </c>
      <c r="I31" s="260"/>
      <c r="J31" s="65">
        <f>'Course Result'!G16</f>
        <v>0</v>
      </c>
      <c r="K31" s="260">
        <f>'Course Result'!G21</f>
        <v>0</v>
      </c>
      <c r="L31" s="260"/>
      <c r="M31" s="260">
        <f>'Course Result'!G22</f>
        <v>0</v>
      </c>
      <c r="N31" s="260"/>
      <c r="O31" s="260">
        <f>'Course Result'!G23</f>
        <v>0</v>
      </c>
      <c r="P31" s="260"/>
    </row>
    <row r="32" spans="1:16" ht="13.5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ht="24" customHeight="1" x14ac:dyDescent="0.4">
      <c r="D33" s="267" t="s">
        <v>68</v>
      </c>
      <c r="E33" s="267"/>
      <c r="F33" s="266" t="s">
        <v>4</v>
      </c>
      <c r="G33" s="266"/>
      <c r="H33" s="266"/>
      <c r="I33" s="266"/>
      <c r="J33" s="266"/>
      <c r="K33" s="268" t="s">
        <v>10</v>
      </c>
      <c r="L33" s="268"/>
      <c r="M33" s="268"/>
      <c r="O33" s="46"/>
      <c r="P33" s="46"/>
    </row>
    <row r="34" spans="1:16" ht="24" customHeight="1" x14ac:dyDescent="0.4">
      <c r="D34" s="267" t="s">
        <v>68</v>
      </c>
      <c r="E34" s="267"/>
      <c r="F34" s="266" t="s">
        <v>4</v>
      </c>
      <c r="G34" s="266"/>
      <c r="H34" s="266"/>
      <c r="I34" s="266"/>
      <c r="J34" s="266"/>
      <c r="K34" s="268" t="s">
        <v>10</v>
      </c>
      <c r="L34" s="268"/>
      <c r="M34" s="268"/>
      <c r="O34" s="46"/>
    </row>
    <row r="35" spans="1:16" ht="24" customHeight="1" x14ac:dyDescent="0.4">
      <c r="D35" s="267" t="s">
        <v>68</v>
      </c>
      <c r="E35" s="267"/>
      <c r="F35" s="266" t="s">
        <v>4</v>
      </c>
      <c r="G35" s="266"/>
      <c r="H35" s="266"/>
      <c r="I35" s="266"/>
      <c r="J35" s="266"/>
      <c r="K35" s="268" t="s">
        <v>32</v>
      </c>
      <c r="L35" s="268"/>
      <c r="M35" s="268"/>
      <c r="N35" s="268"/>
      <c r="O35" s="46"/>
    </row>
    <row r="36" spans="1:16" ht="24" customHeight="1" x14ac:dyDescent="0.4">
      <c r="D36" s="267" t="s">
        <v>68</v>
      </c>
      <c r="E36" s="267"/>
      <c r="F36" s="266" t="s">
        <v>4</v>
      </c>
      <c r="G36" s="266"/>
      <c r="H36" s="266"/>
      <c r="I36" s="266"/>
      <c r="J36" s="266"/>
      <c r="K36" s="268" t="s">
        <v>33</v>
      </c>
      <c r="L36" s="268"/>
      <c r="M36" s="268"/>
      <c r="N36" s="268"/>
      <c r="O36" s="46"/>
      <c r="P36" s="46"/>
    </row>
    <row r="37" spans="1:16" ht="13.5" customHeigh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1:16" ht="24" customHeight="1" x14ac:dyDescent="0.25">
      <c r="A38" s="66"/>
      <c r="B38" s="273" t="s">
        <v>69</v>
      </c>
      <c r="C38" s="273"/>
      <c r="D38" s="273"/>
      <c r="E38" s="273"/>
      <c r="F38" s="273"/>
      <c r="G38" s="273"/>
      <c r="H38" s="66"/>
      <c r="I38" s="66"/>
      <c r="J38" s="66"/>
      <c r="K38" s="66"/>
      <c r="L38" s="66"/>
      <c r="M38" s="66"/>
      <c r="N38" s="66"/>
      <c r="O38" s="66"/>
      <c r="P38" s="66"/>
    </row>
    <row r="39" spans="1:16" ht="13.5" customHeight="1" thickBot="1" x14ac:dyDescent="0.3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1:16" ht="24" customHeight="1" thickBot="1" x14ac:dyDescent="0.3">
      <c r="A40" s="66"/>
      <c r="B40" s="66"/>
      <c r="C40" s="66"/>
      <c r="D40" s="66"/>
      <c r="E40" s="271" t="s">
        <v>34</v>
      </c>
      <c r="F40" s="271"/>
      <c r="G40" s="47"/>
      <c r="H40" s="66"/>
      <c r="I40" s="275" t="s">
        <v>35</v>
      </c>
      <c r="J40" s="275"/>
      <c r="K40" s="276"/>
      <c r="L40" s="47"/>
      <c r="M40" s="66"/>
      <c r="N40" s="66"/>
      <c r="O40" s="66"/>
      <c r="P40" s="66"/>
    </row>
    <row r="41" spans="1:16" ht="13.5" customHeight="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1:16" ht="13.5" customHeight="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</row>
    <row r="43" spans="1:16" ht="24" customHeight="1" x14ac:dyDescent="0.4">
      <c r="A43" s="66"/>
      <c r="B43" s="66"/>
      <c r="C43" s="274" t="s">
        <v>68</v>
      </c>
      <c r="D43" s="274"/>
      <c r="E43" s="266" t="s">
        <v>5</v>
      </c>
      <c r="F43" s="266"/>
      <c r="G43" s="266"/>
      <c r="H43" s="266"/>
      <c r="I43" s="266"/>
      <c r="J43" s="266"/>
      <c r="K43" s="266"/>
      <c r="L43" s="46" t="s">
        <v>14</v>
      </c>
      <c r="M43" s="46"/>
      <c r="N43" s="46"/>
      <c r="O43" s="46"/>
      <c r="P43" s="66"/>
    </row>
    <row r="44" spans="1:16" ht="24" customHeight="1" x14ac:dyDescent="0.25">
      <c r="A44" s="66"/>
      <c r="B44" s="66"/>
      <c r="C44" s="66"/>
      <c r="D44" s="66"/>
      <c r="E44" s="279">
        <f>'General information'!B14</f>
        <v>0</v>
      </c>
      <c r="F44" s="279"/>
      <c r="G44" s="279"/>
      <c r="H44" s="279"/>
      <c r="I44" s="279"/>
      <c r="J44" s="279"/>
      <c r="K44" s="279"/>
      <c r="L44" s="279"/>
      <c r="M44" s="66"/>
      <c r="N44" s="66"/>
      <c r="O44" s="66"/>
      <c r="P44" s="66"/>
    </row>
    <row r="45" spans="1:16" ht="24" customHeight="1" x14ac:dyDescent="0.25">
      <c r="A45" s="68"/>
      <c r="B45" s="68"/>
      <c r="C45" s="272" t="s">
        <v>137</v>
      </c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68"/>
      <c r="P45" s="68"/>
    </row>
    <row r="46" spans="1:16" ht="24" customHeight="1" x14ac:dyDescent="0.25">
      <c r="A46" s="68"/>
      <c r="B46" s="68"/>
      <c r="C46" s="68"/>
      <c r="D46" s="272"/>
      <c r="E46" s="272"/>
      <c r="F46" s="272"/>
      <c r="G46" s="272"/>
      <c r="H46" s="272"/>
      <c r="I46" s="272"/>
      <c r="J46" s="272"/>
      <c r="K46" s="272"/>
      <c r="L46" s="272"/>
      <c r="M46" s="68"/>
      <c r="N46" s="68"/>
      <c r="O46" s="68" t="s">
        <v>135</v>
      </c>
      <c r="P46" s="68"/>
    </row>
    <row r="47" spans="1:16" ht="13.5" customHeight="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7"/>
      <c r="M47" s="66"/>
      <c r="N47" s="66"/>
      <c r="O47" s="66"/>
      <c r="P47" s="66"/>
    </row>
    <row r="48" spans="1:16" ht="24" customHeight="1" x14ac:dyDescent="0.25">
      <c r="A48" s="66"/>
      <c r="B48" s="66"/>
      <c r="C48" s="66"/>
      <c r="D48" s="66"/>
      <c r="E48" s="269">
        <f>'General information'!B15</f>
        <v>0</v>
      </c>
      <c r="F48" s="270"/>
      <c r="G48" s="270"/>
      <c r="H48" s="270"/>
      <c r="I48" s="270"/>
      <c r="J48" s="270"/>
      <c r="K48" s="270"/>
      <c r="L48" s="66"/>
      <c r="M48" s="66"/>
      <c r="N48" s="66"/>
      <c r="O48" s="66"/>
      <c r="P48" s="66"/>
    </row>
    <row r="49" spans="1:16" ht="24" customHeight="1" x14ac:dyDescent="0.25">
      <c r="A49" s="66"/>
      <c r="B49" s="66"/>
      <c r="C49" s="66"/>
      <c r="D49" s="66"/>
      <c r="E49" s="67"/>
      <c r="F49" s="67"/>
      <c r="G49" s="67"/>
      <c r="H49" s="67"/>
      <c r="I49" s="67"/>
      <c r="J49" s="67"/>
      <c r="K49" s="67"/>
      <c r="L49" s="66"/>
      <c r="M49" s="66"/>
      <c r="N49" s="66"/>
      <c r="O49" s="66"/>
      <c r="P49" s="66"/>
    </row>
    <row r="50" spans="1:16" ht="24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</row>
  </sheetData>
  <sheetProtection algorithmName="SHA-512" hashValue="KOoWbEEOZ3FGHZtz/nRp4HEDC1+NzJtfZjGMfblgcUEPMehW3FEsphsyGcgjUEDYQEHTW0hKQYd1xswxMxnlbg==" saltValue="pUCeIlqjDh8l371/Qt5ZNQ==" spinCount="100000" sheet="1" objects="1" scenarios="1"/>
  <mergeCells count="60">
    <mergeCell ref="G21:N21"/>
    <mergeCell ref="A15:P15"/>
    <mergeCell ref="A16:P16"/>
    <mergeCell ref="C30:D30"/>
    <mergeCell ref="K30:L30"/>
    <mergeCell ref="D18:F18"/>
    <mergeCell ref="D19:F19"/>
    <mergeCell ref="D20:F20"/>
    <mergeCell ref="D21:F21"/>
    <mergeCell ref="G18:N18"/>
    <mergeCell ref="G19:N19"/>
    <mergeCell ref="G20:N20"/>
    <mergeCell ref="K31:L31"/>
    <mergeCell ref="A31:B31"/>
    <mergeCell ref="C31:D31"/>
    <mergeCell ref="A29:E29"/>
    <mergeCell ref="H31:I31"/>
    <mergeCell ref="A13:P13"/>
    <mergeCell ref="E48:K48"/>
    <mergeCell ref="E43:K43"/>
    <mergeCell ref="E40:F40"/>
    <mergeCell ref="D46:L46"/>
    <mergeCell ref="B38:G38"/>
    <mergeCell ref="C43:D43"/>
    <mergeCell ref="I40:K40"/>
    <mergeCell ref="K34:M34"/>
    <mergeCell ref="F29:J29"/>
    <mergeCell ref="F30:G30"/>
    <mergeCell ref="F31:G31"/>
    <mergeCell ref="H30:I30"/>
    <mergeCell ref="M26:P27"/>
    <mergeCell ref="C45:N45"/>
    <mergeCell ref="E44:L44"/>
    <mergeCell ref="F35:J35"/>
    <mergeCell ref="F36:J36"/>
    <mergeCell ref="D33:E33"/>
    <mergeCell ref="D34:E34"/>
    <mergeCell ref="K35:N35"/>
    <mergeCell ref="D35:E35"/>
    <mergeCell ref="K33:M33"/>
    <mergeCell ref="K36:N36"/>
    <mergeCell ref="D36:E36"/>
    <mergeCell ref="F33:J33"/>
    <mergeCell ref="F34:J34"/>
    <mergeCell ref="O2:P3"/>
    <mergeCell ref="M31:N31"/>
    <mergeCell ref="O30:P30"/>
    <mergeCell ref="O31:P31"/>
    <mergeCell ref="A23:P23"/>
    <mergeCell ref="A26:D26"/>
    <mergeCell ref="A27:D27"/>
    <mergeCell ref="E24:L24"/>
    <mergeCell ref="M24:P25"/>
    <mergeCell ref="A24:D25"/>
    <mergeCell ref="K29:P29"/>
    <mergeCell ref="A30:B30"/>
    <mergeCell ref="M30:N30"/>
    <mergeCell ref="A9:P9"/>
    <mergeCell ref="A10:P10"/>
    <mergeCell ref="A11:P11"/>
  </mergeCells>
  <pageMargins left="0.9055118110236221" right="0.70866141732283472" top="0.74803149606299213" bottom="0.74803149606299213" header="0.31496062992125984" footer="0.31496062992125984"/>
  <pageSetup paperSize="5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O55"/>
  <sheetViews>
    <sheetView showZeros="0" tabSelected="1" view="pageBreakPreview" zoomScaleNormal="10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U8" sqref="AU8"/>
    </sheetView>
  </sheetViews>
  <sheetFormatPr defaultColWidth="9.09765625" defaultRowHeight="16.5" customHeight="1" x14ac:dyDescent="0.25"/>
  <cols>
    <col min="1" max="1" width="9.296875" customWidth="1"/>
    <col min="2" max="2" width="13.59765625" customWidth="1"/>
    <col min="3" max="3" width="23.09765625" customWidth="1"/>
    <col min="4" max="4" width="56" customWidth="1"/>
    <col min="5" max="5" width="4.69921875" bestFit="1" customWidth="1"/>
    <col min="6" max="21" width="2.59765625" customWidth="1"/>
    <col min="22" max="22" width="4.59765625" customWidth="1"/>
    <col min="23" max="39" width="2.59765625" customWidth="1"/>
    <col min="40" max="40" width="4.59765625" customWidth="1"/>
    <col min="41" max="41" width="4.5" customWidth="1"/>
    <col min="42" max="57" width="2.59765625" customWidth="1"/>
    <col min="58" max="58" width="4.59765625" customWidth="1"/>
    <col min="59" max="76" width="2.59765625" customWidth="1"/>
    <col min="77" max="78" width="4.59765625" customWidth="1"/>
    <col min="79" max="80" width="3.69921875" customWidth="1"/>
    <col min="81" max="81" width="4.3984375" customWidth="1"/>
    <col min="82" max="82" width="4.59765625" customWidth="1"/>
    <col min="83" max="83" width="4.296875" customWidth="1"/>
    <col min="84" max="92" width="3" customWidth="1"/>
    <col min="93" max="93" width="4.69921875" customWidth="1"/>
    <col min="94" max="99" width="3" customWidth="1"/>
    <col min="100" max="100" width="4.69921875" customWidth="1"/>
    <col min="101" max="106" width="3" customWidth="1"/>
    <col min="107" max="107" width="4.69921875" customWidth="1"/>
    <col min="108" max="108" width="8.296875" customWidth="1"/>
    <col min="109" max="109" width="15" customWidth="1"/>
    <col min="110" max="110" width="68.69921875" customWidth="1"/>
    <col min="111" max="111" width="11" customWidth="1"/>
    <col min="112" max="112" width="8.296875" customWidth="1"/>
    <col min="113" max="113" width="15" customWidth="1"/>
    <col min="114" max="114" width="68.69921875" customWidth="1"/>
    <col min="115" max="115" width="11" customWidth="1"/>
    <col min="116" max="117" width="8.296875" customWidth="1"/>
    <col min="118" max="118" width="75.09765625" customWidth="1"/>
    <col min="119" max="119" width="11.296875" style="48" customWidth="1"/>
  </cols>
  <sheetData>
    <row r="1" spans="1:119" ht="21.75" customHeight="1" thickBot="1" x14ac:dyDescent="0.3">
      <c r="A1" s="334">
        <f>'General information'!B6</f>
        <v>0</v>
      </c>
      <c r="B1" s="335"/>
      <c r="C1" s="335"/>
      <c r="D1" s="336"/>
      <c r="E1" s="348" t="str">
        <f>"Learning Evaluation of  "&amp;'General information'!B7&amp;" Department"</f>
        <v>Learning Evaluation of   Department</v>
      </c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349"/>
      <c r="CD1" s="337" t="s">
        <v>7</v>
      </c>
      <c r="CE1" s="339" t="s">
        <v>41</v>
      </c>
      <c r="CF1" s="283" t="s">
        <v>43</v>
      </c>
      <c r="CG1" s="283"/>
      <c r="CH1" s="283"/>
      <c r="CI1" s="283"/>
      <c r="CJ1" s="283"/>
      <c r="CK1" s="283"/>
      <c r="CL1" s="283"/>
      <c r="CM1" s="283"/>
      <c r="CN1" s="283"/>
      <c r="CO1" s="284"/>
      <c r="CP1" s="288" t="s">
        <v>50</v>
      </c>
      <c r="CQ1" s="289"/>
      <c r="CR1" s="289"/>
      <c r="CS1" s="289"/>
      <c r="CT1" s="289"/>
      <c r="CU1" s="289"/>
      <c r="CV1" s="290"/>
      <c r="CW1" s="289" t="s">
        <v>54</v>
      </c>
      <c r="CX1" s="289"/>
      <c r="CY1" s="289"/>
      <c r="CZ1" s="289"/>
      <c r="DA1" s="289"/>
      <c r="DB1" s="289"/>
      <c r="DC1" s="290"/>
      <c r="DD1" s="282" t="str">
        <f>"Subject Code: "&amp;'General information'!B8&amp;"  Subject: "&amp;'General information'!B9</f>
        <v xml:space="preserve">Subject Code:   Subject: </v>
      </c>
      <c r="DE1" s="291"/>
      <c r="DF1" s="283"/>
      <c r="DG1" s="284"/>
      <c r="DH1" s="282" t="str">
        <f>"Subject Code: "&amp;'General information'!B8&amp;"  Subject: "&amp;'General information'!B9</f>
        <v xml:space="preserve">Subject Code:   Subject: </v>
      </c>
      <c r="DI1" s="291"/>
      <c r="DJ1" s="283"/>
      <c r="DK1" s="284"/>
      <c r="DL1" s="282" t="str">
        <f>"Subject Code: "&amp;'General information'!B8&amp;"  Subject: "&amp;'General information'!B9</f>
        <v xml:space="preserve">Subject Code:   Subject: </v>
      </c>
      <c r="DM1" s="283"/>
      <c r="DN1" s="283"/>
      <c r="DO1" s="284"/>
    </row>
    <row r="2" spans="1:119" ht="19.5" customHeight="1" thickBot="1" x14ac:dyDescent="0.3">
      <c r="A2" s="361" t="s">
        <v>36</v>
      </c>
      <c r="B2" s="358" t="s">
        <v>73</v>
      </c>
      <c r="C2" s="355" t="s">
        <v>37</v>
      </c>
      <c r="D2" s="352" t="s">
        <v>38</v>
      </c>
      <c r="E2" s="350" t="str">
        <f>"Subject code: "&amp;'General information'!B8&amp;"  Subject: "&amp;'General information'!B9</f>
        <v xml:space="preserve">Subject code:   Subject: </v>
      </c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351"/>
      <c r="CD2" s="338"/>
      <c r="CE2" s="340"/>
      <c r="CF2" s="282" t="s">
        <v>42</v>
      </c>
      <c r="CG2" s="283"/>
      <c r="CH2" s="283"/>
      <c r="CI2" s="283"/>
      <c r="CJ2" s="283"/>
      <c r="CK2" s="283"/>
      <c r="CL2" s="283"/>
      <c r="CM2" s="284"/>
      <c r="CN2" s="316" t="s">
        <v>70</v>
      </c>
      <c r="CO2" s="301" t="s">
        <v>71</v>
      </c>
      <c r="CP2" s="282" t="s">
        <v>52</v>
      </c>
      <c r="CQ2" s="283"/>
      <c r="CR2" s="283"/>
      <c r="CS2" s="283"/>
      <c r="CT2" s="284"/>
      <c r="CU2" s="316" t="s">
        <v>70</v>
      </c>
      <c r="CV2" s="301" t="s">
        <v>71</v>
      </c>
      <c r="CW2" s="342" t="s">
        <v>55</v>
      </c>
      <c r="CX2" s="342"/>
      <c r="CY2" s="343" t="s">
        <v>56</v>
      </c>
      <c r="CZ2" s="344"/>
      <c r="DA2" s="204" t="s">
        <v>57</v>
      </c>
      <c r="DB2" s="322" t="s">
        <v>70</v>
      </c>
      <c r="DC2" s="325" t="s">
        <v>71</v>
      </c>
      <c r="DD2" s="298" t="s">
        <v>36</v>
      </c>
      <c r="DE2" s="161"/>
      <c r="DF2" s="295" t="s">
        <v>142</v>
      </c>
      <c r="DG2" s="298" t="s">
        <v>64</v>
      </c>
      <c r="DH2" s="292" t="s">
        <v>36</v>
      </c>
      <c r="DI2" s="161"/>
      <c r="DJ2" s="295" t="s">
        <v>142</v>
      </c>
      <c r="DK2" s="298" t="s">
        <v>64</v>
      </c>
      <c r="DL2" s="319" t="s">
        <v>36</v>
      </c>
      <c r="DM2" s="319" t="s">
        <v>64</v>
      </c>
      <c r="DN2" s="328" t="s">
        <v>142</v>
      </c>
      <c r="DO2" s="331" t="s">
        <v>39</v>
      </c>
    </row>
    <row r="3" spans="1:119" ht="19.5" customHeight="1" thickBot="1" x14ac:dyDescent="0.3">
      <c r="A3" s="362"/>
      <c r="B3" s="359"/>
      <c r="C3" s="356"/>
      <c r="D3" s="353"/>
      <c r="E3" s="373">
        <f>cover!A15</f>
        <v>0</v>
      </c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5" t="str">
        <f>"  Teacher "&amp;cover!G18</f>
        <v xml:space="preserve">  Teacher 0</v>
      </c>
      <c r="AQ3" s="375"/>
      <c r="AR3" s="375"/>
      <c r="AS3" s="375"/>
      <c r="AT3" s="375"/>
      <c r="AU3" s="375"/>
      <c r="AV3" s="375"/>
      <c r="AW3" s="375"/>
      <c r="AX3" s="375"/>
      <c r="AY3" s="375"/>
      <c r="AZ3" s="375"/>
      <c r="BA3" s="375"/>
      <c r="BB3" s="375"/>
      <c r="BC3" s="375"/>
      <c r="BD3" s="375"/>
      <c r="BE3" s="375"/>
      <c r="BF3" s="375"/>
      <c r="BG3" s="376"/>
      <c r="BH3" s="376"/>
      <c r="BI3" s="376"/>
      <c r="BJ3" s="376"/>
      <c r="BK3" s="376"/>
      <c r="BL3" s="376"/>
      <c r="BM3" s="376"/>
      <c r="BN3" s="376"/>
      <c r="BO3" s="376"/>
      <c r="BP3" s="376"/>
      <c r="BQ3" s="376"/>
      <c r="BR3" s="376"/>
      <c r="BS3" s="376"/>
      <c r="BT3" s="376"/>
      <c r="BU3" s="376"/>
      <c r="BV3" s="376"/>
      <c r="BW3" s="376"/>
      <c r="BX3" s="376"/>
      <c r="BY3" s="376"/>
      <c r="BZ3" s="376"/>
      <c r="CA3" s="376"/>
      <c r="CB3" s="376"/>
      <c r="CC3" s="377"/>
      <c r="CD3" s="338"/>
      <c r="CE3" s="340"/>
      <c r="CF3" s="367" t="s">
        <v>44</v>
      </c>
      <c r="CG3" s="307" t="s">
        <v>45</v>
      </c>
      <c r="CH3" s="307" t="s">
        <v>46</v>
      </c>
      <c r="CI3" s="307" t="s">
        <v>47</v>
      </c>
      <c r="CJ3" s="370" t="s">
        <v>63</v>
      </c>
      <c r="CK3" s="307" t="s">
        <v>62</v>
      </c>
      <c r="CL3" s="307" t="s">
        <v>48</v>
      </c>
      <c r="CM3" s="310" t="s">
        <v>49</v>
      </c>
      <c r="CN3" s="317"/>
      <c r="CO3" s="302"/>
      <c r="CP3" s="304" t="s">
        <v>51</v>
      </c>
      <c r="CQ3" s="307" t="s">
        <v>53</v>
      </c>
      <c r="CR3" s="307" t="s">
        <v>59</v>
      </c>
      <c r="CS3" s="307" t="s">
        <v>60</v>
      </c>
      <c r="CT3" s="310" t="s">
        <v>61</v>
      </c>
      <c r="CU3" s="317"/>
      <c r="CV3" s="302"/>
      <c r="CW3" s="345"/>
      <c r="CX3" s="364"/>
      <c r="CY3" s="345"/>
      <c r="CZ3" s="285"/>
      <c r="DA3" s="313"/>
      <c r="DB3" s="323"/>
      <c r="DC3" s="326"/>
      <c r="DD3" s="299"/>
      <c r="DE3" s="162" t="s">
        <v>143</v>
      </c>
      <c r="DF3" s="296"/>
      <c r="DG3" s="299"/>
      <c r="DH3" s="293"/>
      <c r="DI3" s="162" t="s">
        <v>143</v>
      </c>
      <c r="DJ3" s="296"/>
      <c r="DK3" s="299"/>
      <c r="DL3" s="320"/>
      <c r="DM3" s="320"/>
      <c r="DN3" s="329"/>
      <c r="DO3" s="332"/>
    </row>
    <row r="4" spans="1:119" ht="17.25" customHeight="1" thickBot="1" x14ac:dyDescent="0.3">
      <c r="A4" s="362"/>
      <c r="B4" s="359"/>
      <c r="C4" s="356"/>
      <c r="D4" s="353"/>
      <c r="E4" s="282" t="s">
        <v>74</v>
      </c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4"/>
      <c r="W4" s="282" t="s">
        <v>139</v>
      </c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390"/>
      <c r="AO4" s="391" t="s">
        <v>36</v>
      </c>
      <c r="AP4" s="378" t="s">
        <v>75</v>
      </c>
      <c r="AQ4" s="379"/>
      <c r="AR4" s="379"/>
      <c r="AS4" s="379"/>
      <c r="AT4" s="379"/>
      <c r="AU4" s="379"/>
      <c r="AV4" s="379"/>
      <c r="AW4" s="379"/>
      <c r="AX4" s="379"/>
      <c r="AY4" s="379"/>
      <c r="AZ4" s="379"/>
      <c r="BA4" s="379"/>
      <c r="BB4" s="379"/>
      <c r="BC4" s="379"/>
      <c r="BD4" s="379"/>
      <c r="BE4" s="379"/>
      <c r="BF4" s="380"/>
      <c r="BG4" s="378" t="s">
        <v>140</v>
      </c>
      <c r="BH4" s="379"/>
      <c r="BI4" s="379"/>
      <c r="BJ4" s="379"/>
      <c r="BK4" s="379"/>
      <c r="BL4" s="379"/>
      <c r="BM4" s="379"/>
      <c r="BN4" s="379"/>
      <c r="BO4" s="379"/>
      <c r="BP4" s="379"/>
      <c r="BQ4" s="379"/>
      <c r="BR4" s="379"/>
      <c r="BS4" s="379"/>
      <c r="BT4" s="379"/>
      <c r="BU4" s="379"/>
      <c r="BV4" s="379"/>
      <c r="BW4" s="379"/>
      <c r="BX4" s="379"/>
      <c r="BY4" s="380"/>
      <c r="BZ4" s="387" t="s">
        <v>36</v>
      </c>
      <c r="CA4" s="385" t="s">
        <v>40</v>
      </c>
      <c r="CB4" s="383" t="s">
        <v>131</v>
      </c>
      <c r="CC4" s="381" t="s">
        <v>40</v>
      </c>
      <c r="CD4" s="317"/>
      <c r="CE4" s="340"/>
      <c r="CF4" s="368"/>
      <c r="CG4" s="308"/>
      <c r="CH4" s="308"/>
      <c r="CI4" s="308"/>
      <c r="CJ4" s="371"/>
      <c r="CK4" s="308"/>
      <c r="CL4" s="308"/>
      <c r="CM4" s="311"/>
      <c r="CN4" s="317"/>
      <c r="CO4" s="302"/>
      <c r="CP4" s="305"/>
      <c r="CQ4" s="308"/>
      <c r="CR4" s="308"/>
      <c r="CS4" s="308"/>
      <c r="CT4" s="311"/>
      <c r="CU4" s="317"/>
      <c r="CV4" s="302"/>
      <c r="CW4" s="346"/>
      <c r="CX4" s="365"/>
      <c r="CY4" s="346"/>
      <c r="CZ4" s="286"/>
      <c r="DA4" s="314"/>
      <c r="DB4" s="323"/>
      <c r="DC4" s="326"/>
      <c r="DD4" s="299"/>
      <c r="DE4" s="163"/>
      <c r="DF4" s="296"/>
      <c r="DG4" s="299"/>
      <c r="DH4" s="293"/>
      <c r="DI4" s="163"/>
      <c r="DJ4" s="296"/>
      <c r="DK4" s="299"/>
      <c r="DL4" s="320"/>
      <c r="DM4" s="320"/>
      <c r="DN4" s="329"/>
      <c r="DO4" s="332"/>
    </row>
    <row r="5" spans="1:119" ht="64.5" customHeight="1" x14ac:dyDescent="0.25">
      <c r="A5" s="362"/>
      <c r="B5" s="359"/>
      <c r="C5" s="356"/>
      <c r="D5" s="353"/>
      <c r="E5" s="203" t="s">
        <v>138</v>
      </c>
      <c r="F5" s="242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43"/>
      <c r="V5" s="222" t="s">
        <v>141</v>
      </c>
      <c r="W5" s="218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43"/>
      <c r="AN5" s="221" t="s">
        <v>40</v>
      </c>
      <c r="AO5" s="392"/>
      <c r="AP5" s="218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20" t="s">
        <v>76</v>
      </c>
      <c r="BG5" s="218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20" t="s">
        <v>76</v>
      </c>
      <c r="BZ5" s="388"/>
      <c r="CA5" s="386"/>
      <c r="CB5" s="384"/>
      <c r="CC5" s="382"/>
      <c r="CD5" s="317"/>
      <c r="CE5" s="340"/>
      <c r="CF5" s="368"/>
      <c r="CG5" s="308"/>
      <c r="CH5" s="308"/>
      <c r="CI5" s="308"/>
      <c r="CJ5" s="371"/>
      <c r="CK5" s="308"/>
      <c r="CL5" s="308"/>
      <c r="CM5" s="311"/>
      <c r="CN5" s="317"/>
      <c r="CO5" s="302"/>
      <c r="CP5" s="305"/>
      <c r="CQ5" s="308"/>
      <c r="CR5" s="308"/>
      <c r="CS5" s="308"/>
      <c r="CT5" s="311"/>
      <c r="CU5" s="317"/>
      <c r="CV5" s="302"/>
      <c r="CW5" s="346"/>
      <c r="CX5" s="365"/>
      <c r="CY5" s="346"/>
      <c r="CZ5" s="286"/>
      <c r="DA5" s="314"/>
      <c r="DB5" s="323"/>
      <c r="DC5" s="326"/>
      <c r="DD5" s="299"/>
      <c r="DE5" s="162" t="s">
        <v>58</v>
      </c>
      <c r="DF5" s="296"/>
      <c r="DG5" s="299"/>
      <c r="DH5" s="293"/>
      <c r="DI5" s="162" t="s">
        <v>58</v>
      </c>
      <c r="DJ5" s="296"/>
      <c r="DK5" s="299"/>
      <c r="DL5" s="320"/>
      <c r="DM5" s="320"/>
      <c r="DN5" s="329"/>
      <c r="DO5" s="332"/>
    </row>
    <row r="6" spans="1:119" ht="19.5" customHeight="1" thickBot="1" x14ac:dyDescent="0.3">
      <c r="A6" s="363"/>
      <c r="B6" s="360"/>
      <c r="C6" s="357"/>
      <c r="D6" s="354"/>
      <c r="E6" s="223" t="s">
        <v>39</v>
      </c>
      <c r="F6" s="202"/>
      <c r="G6" s="84"/>
      <c r="H6" s="84"/>
      <c r="I6" s="84"/>
      <c r="J6" s="84"/>
      <c r="K6" s="84"/>
      <c r="L6" s="85"/>
      <c r="M6" s="85"/>
      <c r="N6" s="85"/>
      <c r="O6" s="85"/>
      <c r="P6" s="85"/>
      <c r="Q6" s="85"/>
      <c r="R6" s="85"/>
      <c r="S6" s="85"/>
      <c r="T6" s="85"/>
      <c r="U6" s="86"/>
      <c r="V6" s="205">
        <f>SUM(F6:U6)</f>
        <v>0</v>
      </c>
      <c r="W6" s="90"/>
      <c r="X6" s="84"/>
      <c r="Y6" s="84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6"/>
      <c r="AN6" s="208">
        <f>SUM(W6:AM6)</f>
        <v>0</v>
      </c>
      <c r="AO6" s="393"/>
      <c r="AP6" s="90"/>
      <c r="AQ6" s="84"/>
      <c r="AR6" s="84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212">
        <f>SUM(AP6:BE6)</f>
        <v>0</v>
      </c>
      <c r="BG6" s="90"/>
      <c r="BH6" s="84"/>
      <c r="BI6" s="84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208">
        <f>SUM(BG6:BX6)</f>
        <v>0</v>
      </c>
      <c r="BZ6" s="389"/>
      <c r="CA6" s="213">
        <f>V6+AN6+BF6</f>
        <v>0</v>
      </c>
      <c r="CB6" s="214">
        <f>BY6</f>
        <v>0</v>
      </c>
      <c r="CC6" s="231">
        <f>SUM(CA6:CB6)</f>
        <v>0</v>
      </c>
      <c r="CD6" s="318"/>
      <c r="CE6" s="341"/>
      <c r="CF6" s="369"/>
      <c r="CG6" s="309"/>
      <c r="CH6" s="309"/>
      <c r="CI6" s="309"/>
      <c r="CJ6" s="372"/>
      <c r="CK6" s="309"/>
      <c r="CL6" s="309"/>
      <c r="CM6" s="312"/>
      <c r="CN6" s="318"/>
      <c r="CO6" s="303"/>
      <c r="CP6" s="306"/>
      <c r="CQ6" s="309"/>
      <c r="CR6" s="309"/>
      <c r="CS6" s="309"/>
      <c r="CT6" s="312"/>
      <c r="CU6" s="318"/>
      <c r="CV6" s="303"/>
      <c r="CW6" s="347"/>
      <c r="CX6" s="366"/>
      <c r="CY6" s="347"/>
      <c r="CZ6" s="287"/>
      <c r="DA6" s="315"/>
      <c r="DB6" s="324"/>
      <c r="DC6" s="327"/>
      <c r="DD6" s="300"/>
      <c r="DE6" s="164"/>
      <c r="DF6" s="297"/>
      <c r="DG6" s="300"/>
      <c r="DH6" s="294"/>
      <c r="DI6" s="164"/>
      <c r="DJ6" s="297"/>
      <c r="DK6" s="300"/>
      <c r="DL6" s="321"/>
      <c r="DM6" s="321"/>
      <c r="DN6" s="330"/>
      <c r="DO6" s="333"/>
    </row>
    <row r="7" spans="1:119" ht="16.5" customHeight="1" x14ac:dyDescent="0.4">
      <c r="A7" s="3"/>
      <c r="B7" s="176"/>
      <c r="C7" s="177"/>
      <c r="D7" s="238"/>
      <c r="E7" s="228" t="str">
        <f>IF(ISBLANK(D7)," ",A7)</f>
        <v xml:space="preserve"> </v>
      </c>
      <c r="F7" s="87"/>
      <c r="G7" s="87"/>
      <c r="H7" s="87"/>
      <c r="I7" s="87"/>
      <c r="J7" s="87"/>
      <c r="K7" s="87"/>
      <c r="L7" s="82"/>
      <c r="M7" s="82"/>
      <c r="N7" s="82"/>
      <c r="O7" s="82"/>
      <c r="P7" s="82"/>
      <c r="Q7" s="82"/>
      <c r="R7" s="82"/>
      <c r="S7" s="82"/>
      <c r="T7" s="82"/>
      <c r="U7" s="82"/>
      <c r="V7" s="206">
        <f>SUM(F7:U7)</f>
        <v>0</v>
      </c>
      <c r="W7" s="200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8"/>
      <c r="AN7" s="209">
        <f>SUM(W7:AM7)</f>
        <v>0</v>
      </c>
      <c r="AO7" s="210">
        <f>IF(ISBLANK(AN7)," ",AK7)</f>
        <v>0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209">
        <f>SUM(AP7:BE7)</f>
        <v>0</v>
      </c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224">
        <f>SUM(BG7:BX7)</f>
        <v>0</v>
      </c>
      <c r="BZ7" s="226" t="str">
        <f>IF(ISBLANK(D7)," ",A7)</f>
        <v xml:space="preserve"> </v>
      </c>
      <c r="CA7" s="215" t="str">
        <f>IF(ISBLANK(D7),"",IF(BF7=0,0,V7+AN7+BF7))</f>
        <v/>
      </c>
      <c r="CB7" s="216" t="str">
        <f>IF(ISBLANK(D7),"",IF(BY7="","-",BY7))</f>
        <v/>
      </c>
      <c r="CC7" s="232" t="str">
        <f>IF(ISBLANK(D7),"",IF(CB7=0,"",CA7+CB7))</f>
        <v/>
      </c>
      <c r="CD7" s="207" t="str">
        <f>IF(ISBLANK(D7)," ",IF(CC7="","-",IF(CC7&gt;=80,"4",IF(CC7&gt;=75,"3.5",IF(CC7&gt;=70,"3",IF(CC7&gt;=65,"2.5",IF(CC7&gt;=60,"2",IF(CC7&gt;=55,"1.5",IF(CC7&gt;=50,"1","0")))))))))</f>
        <v xml:space="preserve"> </v>
      </c>
      <c r="CE7" s="95"/>
      <c r="CF7" s="244"/>
      <c r="CG7" s="245"/>
      <c r="CH7" s="245"/>
      <c r="CI7" s="245"/>
      <c r="CJ7" s="245"/>
      <c r="CK7" s="245"/>
      <c r="CL7" s="245"/>
      <c r="CM7" s="246"/>
      <c r="CN7" s="234">
        <f>SUM(CF7:CM7)</f>
        <v>0</v>
      </c>
      <c r="CO7" s="209" t="str">
        <f>IF(ISBLANK(D7)," ",IF(CN7=0,"-",IF(CN7&gt;=21,"3",IF(CN7&gt;=16,"2",IF(CN7&gt;=8,"1","0")))))</f>
        <v xml:space="preserve"> </v>
      </c>
      <c r="CP7" s="244"/>
      <c r="CQ7" s="245"/>
      <c r="CR7" s="245"/>
      <c r="CS7" s="245"/>
      <c r="CT7" s="246"/>
      <c r="CU7" s="236">
        <f>SUM(CP7:CT7)</f>
        <v>0</v>
      </c>
      <c r="CV7" s="209" t="str">
        <f>IF(ISBLANK(D7)," ",IF(CU7=0,"-",IF(CU7&gt;=13,"3",IF(CU7&gt;=8,"2",IF(CU7&gt;=5,"1","0")))))</f>
        <v xml:space="preserve"> </v>
      </c>
      <c r="CW7" s="244"/>
      <c r="CX7" s="245"/>
      <c r="CY7" s="244"/>
      <c r="CZ7" s="245"/>
      <c r="DA7" s="244"/>
      <c r="DB7" s="255">
        <f>SUM(CW7:DA7)</f>
        <v>0</v>
      </c>
      <c r="DC7" s="253" t="str">
        <f>IF(ISBLANK(D7)," ",IF(DB7=0,"-",IF(DB7&gt;=13,"3",IF(DB7&gt;=8,"2",IF(DB7&gt;=5,"1","0")))))</f>
        <v xml:space="preserve"> </v>
      </c>
      <c r="DD7" s="198"/>
      <c r="DE7" s="96"/>
      <c r="DF7" s="97"/>
      <c r="DG7" s="96"/>
      <c r="DH7" s="96"/>
      <c r="DI7" s="96"/>
      <c r="DJ7" s="97"/>
      <c r="DK7" s="96"/>
      <c r="DL7" s="96"/>
      <c r="DM7" s="96"/>
      <c r="DN7" s="98"/>
      <c r="DO7" s="99"/>
    </row>
    <row r="8" spans="1:119" ht="16.5" customHeight="1" x14ac:dyDescent="0.4">
      <c r="A8" s="3"/>
      <c r="B8" s="176"/>
      <c r="C8" s="177"/>
      <c r="D8" s="238"/>
      <c r="E8" s="229" t="str">
        <f>IF(ISBLANK(D8)," ",A8)</f>
        <v xml:space="preserve"> 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207">
        <f>SUM(F8:U8)</f>
        <v>0</v>
      </c>
      <c r="W8" s="201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3"/>
      <c r="AN8" s="207">
        <f>SUM(W8:AM8)</f>
        <v>0</v>
      </c>
      <c r="AO8" s="211">
        <f>IF(ISBLANK(AN8)," ",AK8)</f>
        <v>0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207">
        <f>SUM(AP8:BE8)</f>
        <v>0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225">
        <f>SUM(BG8:BX8)</f>
        <v>0</v>
      </c>
      <c r="BZ8" s="227" t="str">
        <f>IF(ISBLANK(D8)," ",A8)</f>
        <v xml:space="preserve"> </v>
      </c>
      <c r="CA8" s="217" t="str">
        <f>IF(ISBLANK(D8),"",IF(BF8=0,0,V8+AN8+BF8))</f>
        <v/>
      </c>
      <c r="CB8" s="216" t="str">
        <f>IF(ISBLANK(D8),"",IF(BY8="","-",BY8))</f>
        <v/>
      </c>
      <c r="CC8" s="233" t="str">
        <f>IF(ISBLANK(D8),"",IF(CB8=0,"",CA8+CB8))</f>
        <v/>
      </c>
      <c r="CD8" s="207" t="str">
        <f>IF(ISBLANK(D8)," ",IF(CC8="","-",IF(CC8&gt;=80,"4",IF(CC8&gt;=75,"3.5",IF(CC8&gt;=70,"3",IF(CC8&gt;=65,"2.5",IF(CC8&gt;=60,"2",IF(CC8&gt;=55,"1.5",IF(CC8&gt;=50,"1","0")))))))))</f>
        <v xml:space="preserve"> </v>
      </c>
      <c r="CE8" s="100"/>
      <c r="CF8" s="247"/>
      <c r="CG8" s="248"/>
      <c r="CH8" s="248"/>
      <c r="CI8" s="248"/>
      <c r="CJ8" s="248"/>
      <c r="CK8" s="248"/>
      <c r="CL8" s="248"/>
      <c r="CM8" s="249"/>
      <c r="CN8" s="235">
        <f>SUM(CF8:CM8)</f>
        <v>0</v>
      </c>
      <c r="CO8" s="207" t="str">
        <f t="shared" ref="CO8:CO55" si="0">IF(ISBLANK(D8)," ",IF(CN8=0,"-",IF(CN8&gt;=21,"3",IF(CN8&gt;=16,"2",IF(CN8&gt;=8,"1","0")))))</f>
        <v xml:space="preserve"> </v>
      </c>
      <c r="CP8" s="247"/>
      <c r="CQ8" s="248"/>
      <c r="CR8" s="248"/>
      <c r="CS8" s="248"/>
      <c r="CT8" s="249"/>
      <c r="CU8" s="235">
        <f>SUM(CP8:CT8)</f>
        <v>0</v>
      </c>
      <c r="CV8" s="207" t="str">
        <f>IF(ISBLANK(D8)," ",IF(CU8=0,"-",IF(CU8&gt;=13,"3",IF(CU8&gt;=8,"2",IF(CU8&gt;=5,"1","0")))))</f>
        <v xml:space="preserve"> </v>
      </c>
      <c r="CW8" s="247"/>
      <c r="CX8" s="248"/>
      <c r="CY8" s="247"/>
      <c r="CZ8" s="248"/>
      <c r="DA8" s="247"/>
      <c r="DB8" s="256">
        <f>SUM(CW8:DA8)</f>
        <v>0</v>
      </c>
      <c r="DC8" s="254" t="str">
        <f>IF(ISBLANK(D8)," ",IF(DB8=0,"-",IF(DB8&gt;=13,"3",IF(DB8&gt;=8,"2",IF(DB8&gt;=5,"1","0")))))</f>
        <v xml:space="preserve"> </v>
      </c>
      <c r="DD8" s="113"/>
      <c r="DE8" s="101"/>
      <c r="DF8" s="102"/>
      <c r="DG8" s="101"/>
      <c r="DH8" s="101"/>
      <c r="DI8" s="101"/>
      <c r="DJ8" s="102"/>
      <c r="DK8" s="101"/>
      <c r="DL8" s="101"/>
      <c r="DM8" s="101"/>
      <c r="DN8" s="103"/>
      <c r="DO8" s="104"/>
    </row>
    <row r="9" spans="1:119" ht="16.5" customHeight="1" x14ac:dyDescent="0.4">
      <c r="A9" s="3"/>
      <c r="B9" s="176"/>
      <c r="C9" s="178"/>
      <c r="D9" s="238"/>
      <c r="E9" s="229" t="str">
        <f t="shared" ref="E9:E43" si="1">IF(ISBLANK(D9)," ",A9)</f>
        <v xml:space="preserve"> 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207">
        <f t="shared" ref="V9:V55" si="2">SUM(F9:U9)</f>
        <v>0</v>
      </c>
      <c r="W9" s="201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3"/>
      <c r="AN9" s="207">
        <f t="shared" ref="AN9:AN55" si="3">SUM(W9:AM9)</f>
        <v>0</v>
      </c>
      <c r="AO9" s="211">
        <f t="shared" ref="AO9:AO55" si="4">IF(ISBLANK(AN9)," ",AK9)</f>
        <v>0</v>
      </c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207">
        <f t="shared" ref="BF9:BF55" si="5">SUM(AP9:BE9)</f>
        <v>0</v>
      </c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225">
        <f t="shared" ref="BY9:BY55" si="6">SUM(BG9:BX9)</f>
        <v>0</v>
      </c>
      <c r="BZ9" s="227" t="str">
        <f t="shared" ref="BZ9:BZ55" si="7">IF(ISBLANK(D9)," ",A9)</f>
        <v xml:space="preserve"> </v>
      </c>
      <c r="CA9" s="217" t="str">
        <f t="shared" ref="CA9:CA55" si="8">IF(ISBLANK(D9),"",IF(BF9=0,0,V9+AN9+BF9))</f>
        <v/>
      </c>
      <c r="CB9" s="216" t="str">
        <f t="shared" ref="CB9:CB55" si="9">IF(ISBLANK(D9),"",IF(BY9="","-",BY9))</f>
        <v/>
      </c>
      <c r="CC9" s="233" t="str">
        <f t="shared" ref="CC9:CC55" si="10">IF(ISBLANK(D9),"",IF(CB9=0,"",CA9+CB9))</f>
        <v/>
      </c>
      <c r="CD9" s="207" t="str">
        <f t="shared" ref="CD9:CD55" si="11">IF(ISBLANK(D9)," ",IF(CC9="","-",IF(CC9&gt;=80,"4",IF(CC9&gt;=75,"3.5",IF(CC9&gt;=70,"3",IF(CC9&gt;=65,"2.5",IF(CC9&gt;=60,"2",IF(CC9&gt;=55,"1.5",IF(CC9&gt;=50,"1","0")))))))))</f>
        <v xml:space="preserve"> </v>
      </c>
      <c r="CE9" s="100"/>
      <c r="CF9" s="247"/>
      <c r="CG9" s="248"/>
      <c r="CH9" s="248"/>
      <c r="CI9" s="248"/>
      <c r="CJ9" s="248"/>
      <c r="CK9" s="248"/>
      <c r="CL9" s="248"/>
      <c r="CM9" s="249"/>
      <c r="CN9" s="235">
        <f t="shared" ref="CN9:CN55" si="12">SUM(CF9:CM9)</f>
        <v>0</v>
      </c>
      <c r="CO9" s="207" t="str">
        <f t="shared" si="0"/>
        <v xml:space="preserve"> </v>
      </c>
      <c r="CP9" s="247"/>
      <c r="CQ9" s="248"/>
      <c r="CR9" s="248"/>
      <c r="CS9" s="248"/>
      <c r="CT9" s="249"/>
      <c r="CU9" s="235">
        <f t="shared" ref="CU9:CU55" si="13">SUM(CP9:CT9)</f>
        <v>0</v>
      </c>
      <c r="CV9" s="207" t="str">
        <f t="shared" ref="CV9:CV55" si="14">IF(ISBLANK(D9)," ",IF(CU9=0,"-",IF(CU9&gt;=13,"3",IF(CU9&gt;=8,"2",IF(CU9&gt;=5,"1","0")))))</f>
        <v xml:space="preserve"> </v>
      </c>
      <c r="CW9" s="247"/>
      <c r="CX9" s="248"/>
      <c r="CY9" s="247"/>
      <c r="CZ9" s="248"/>
      <c r="DA9" s="247"/>
      <c r="DB9" s="256">
        <f t="shared" ref="DB9:DB55" si="15">SUM(CW9:DA9)</f>
        <v>0</v>
      </c>
      <c r="DC9" s="254" t="str">
        <f t="shared" ref="DC9:DC55" si="16">IF(ISBLANK(D9)," ",IF(DB9=0,"-",IF(DB9&gt;=13,"3",IF(DB9&gt;=8,"2",IF(DB9&gt;=5,"1","0")))))</f>
        <v xml:space="preserve"> </v>
      </c>
      <c r="DD9" s="113"/>
      <c r="DE9" s="101"/>
      <c r="DF9" s="103"/>
      <c r="DG9" s="101"/>
      <c r="DH9" s="101"/>
      <c r="DI9" s="101"/>
      <c r="DJ9" s="102"/>
      <c r="DK9" s="101"/>
      <c r="DL9" s="101"/>
      <c r="DM9" s="101"/>
      <c r="DN9" s="103"/>
      <c r="DO9" s="104"/>
    </row>
    <row r="10" spans="1:119" ht="16.5" customHeight="1" x14ac:dyDescent="0.4">
      <c r="A10" s="3"/>
      <c r="B10" s="179"/>
      <c r="C10" s="177"/>
      <c r="D10" s="238"/>
      <c r="E10" s="229" t="str">
        <f t="shared" si="1"/>
        <v xml:space="preserve"> 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207">
        <f t="shared" si="2"/>
        <v>0</v>
      </c>
      <c r="W10" s="201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3"/>
      <c r="AN10" s="207">
        <f t="shared" si="3"/>
        <v>0</v>
      </c>
      <c r="AO10" s="211">
        <f t="shared" si="4"/>
        <v>0</v>
      </c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207">
        <f t="shared" si="5"/>
        <v>0</v>
      </c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225">
        <f t="shared" si="6"/>
        <v>0</v>
      </c>
      <c r="BZ10" s="227" t="str">
        <f t="shared" si="7"/>
        <v xml:space="preserve"> </v>
      </c>
      <c r="CA10" s="217" t="str">
        <f t="shared" si="8"/>
        <v/>
      </c>
      <c r="CB10" s="216" t="str">
        <f t="shared" si="9"/>
        <v/>
      </c>
      <c r="CC10" s="233" t="str">
        <f t="shared" si="10"/>
        <v/>
      </c>
      <c r="CD10" s="207" t="str">
        <f t="shared" si="11"/>
        <v xml:space="preserve"> </v>
      </c>
      <c r="CE10" s="100"/>
      <c r="CF10" s="247"/>
      <c r="CG10" s="248"/>
      <c r="CH10" s="248"/>
      <c r="CI10" s="248"/>
      <c r="CJ10" s="248"/>
      <c r="CK10" s="248"/>
      <c r="CL10" s="248"/>
      <c r="CM10" s="249"/>
      <c r="CN10" s="235">
        <f t="shared" si="12"/>
        <v>0</v>
      </c>
      <c r="CO10" s="207" t="str">
        <f t="shared" si="0"/>
        <v xml:space="preserve"> </v>
      </c>
      <c r="CP10" s="247"/>
      <c r="CQ10" s="248"/>
      <c r="CR10" s="248"/>
      <c r="CS10" s="248"/>
      <c r="CT10" s="249"/>
      <c r="CU10" s="235">
        <f t="shared" si="13"/>
        <v>0</v>
      </c>
      <c r="CV10" s="207" t="str">
        <f t="shared" si="14"/>
        <v xml:space="preserve"> </v>
      </c>
      <c r="CW10" s="247"/>
      <c r="CX10" s="248"/>
      <c r="CY10" s="247"/>
      <c r="CZ10" s="248"/>
      <c r="DA10" s="247"/>
      <c r="DB10" s="256">
        <f t="shared" si="15"/>
        <v>0</v>
      </c>
      <c r="DC10" s="254" t="str">
        <f t="shared" si="16"/>
        <v xml:space="preserve"> </v>
      </c>
      <c r="DD10" s="113"/>
      <c r="DE10" s="101"/>
      <c r="DF10" s="103"/>
      <c r="DG10" s="101"/>
      <c r="DH10" s="101"/>
      <c r="DI10" s="101"/>
      <c r="DJ10" s="103"/>
      <c r="DK10" s="101"/>
      <c r="DL10" s="101"/>
      <c r="DM10" s="101"/>
      <c r="DN10" s="103"/>
      <c r="DO10" s="104"/>
    </row>
    <row r="11" spans="1:119" ht="16.5" customHeight="1" x14ac:dyDescent="0.4">
      <c r="A11" s="3"/>
      <c r="B11" s="179"/>
      <c r="C11" s="177"/>
      <c r="D11" s="238"/>
      <c r="E11" s="229" t="str">
        <f t="shared" si="1"/>
        <v xml:space="preserve"> 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207">
        <f t="shared" si="2"/>
        <v>0</v>
      </c>
      <c r="W11" s="201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3"/>
      <c r="AN11" s="207">
        <f t="shared" si="3"/>
        <v>0</v>
      </c>
      <c r="AO11" s="211">
        <f t="shared" si="4"/>
        <v>0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207">
        <f t="shared" si="5"/>
        <v>0</v>
      </c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225">
        <f t="shared" si="6"/>
        <v>0</v>
      </c>
      <c r="BZ11" s="227" t="str">
        <f t="shared" si="7"/>
        <v xml:space="preserve"> </v>
      </c>
      <c r="CA11" s="217" t="str">
        <f t="shared" si="8"/>
        <v/>
      </c>
      <c r="CB11" s="216" t="str">
        <f t="shared" si="9"/>
        <v/>
      </c>
      <c r="CC11" s="233" t="str">
        <f t="shared" si="10"/>
        <v/>
      </c>
      <c r="CD11" s="207" t="str">
        <f t="shared" si="11"/>
        <v xml:space="preserve"> </v>
      </c>
      <c r="CE11" s="100"/>
      <c r="CF11" s="247"/>
      <c r="CG11" s="248"/>
      <c r="CH11" s="248"/>
      <c r="CI11" s="248"/>
      <c r="CJ11" s="248"/>
      <c r="CK11" s="248"/>
      <c r="CL11" s="248"/>
      <c r="CM11" s="249"/>
      <c r="CN11" s="235">
        <f t="shared" si="12"/>
        <v>0</v>
      </c>
      <c r="CO11" s="207" t="str">
        <f t="shared" si="0"/>
        <v xml:space="preserve"> </v>
      </c>
      <c r="CP11" s="247"/>
      <c r="CQ11" s="248"/>
      <c r="CR11" s="248"/>
      <c r="CS11" s="248"/>
      <c r="CT11" s="249"/>
      <c r="CU11" s="235">
        <f t="shared" si="13"/>
        <v>0</v>
      </c>
      <c r="CV11" s="207" t="str">
        <f t="shared" si="14"/>
        <v xml:space="preserve"> </v>
      </c>
      <c r="CW11" s="247"/>
      <c r="CX11" s="248"/>
      <c r="CY11" s="247"/>
      <c r="CZ11" s="248"/>
      <c r="DA11" s="247"/>
      <c r="DB11" s="256">
        <f t="shared" si="15"/>
        <v>0</v>
      </c>
      <c r="DC11" s="254" t="str">
        <f t="shared" si="16"/>
        <v xml:space="preserve"> </v>
      </c>
      <c r="DD11" s="113"/>
      <c r="DE11" s="101"/>
      <c r="DF11" s="103"/>
      <c r="DG11" s="101"/>
      <c r="DH11" s="101"/>
      <c r="DI11" s="101"/>
      <c r="DJ11" s="103"/>
      <c r="DK11" s="101"/>
      <c r="DL11" s="101"/>
      <c r="DM11" s="101"/>
      <c r="DN11" s="103"/>
      <c r="DO11" s="104"/>
    </row>
    <row r="12" spans="1:119" ht="16.5" customHeight="1" x14ac:dyDescent="0.4">
      <c r="A12" s="3"/>
      <c r="B12" s="179"/>
      <c r="C12" s="177"/>
      <c r="D12" s="238"/>
      <c r="E12" s="229" t="str">
        <f t="shared" si="1"/>
        <v xml:space="preserve"> 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207">
        <f t="shared" si="2"/>
        <v>0</v>
      </c>
      <c r="W12" s="201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3"/>
      <c r="AN12" s="207">
        <f t="shared" si="3"/>
        <v>0</v>
      </c>
      <c r="AO12" s="211">
        <f t="shared" si="4"/>
        <v>0</v>
      </c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207">
        <f t="shared" si="5"/>
        <v>0</v>
      </c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225">
        <f>SUM(BG12:BX12)</f>
        <v>0</v>
      </c>
      <c r="BZ12" s="227" t="str">
        <f t="shared" si="7"/>
        <v xml:space="preserve"> </v>
      </c>
      <c r="CA12" s="217" t="str">
        <f t="shared" si="8"/>
        <v/>
      </c>
      <c r="CB12" s="216" t="str">
        <f t="shared" si="9"/>
        <v/>
      </c>
      <c r="CC12" s="233" t="str">
        <f t="shared" si="10"/>
        <v/>
      </c>
      <c r="CD12" s="207" t="str">
        <f t="shared" si="11"/>
        <v xml:space="preserve"> </v>
      </c>
      <c r="CE12" s="100"/>
      <c r="CF12" s="247"/>
      <c r="CG12" s="248"/>
      <c r="CH12" s="248"/>
      <c r="CI12" s="248"/>
      <c r="CJ12" s="248"/>
      <c r="CK12" s="248"/>
      <c r="CL12" s="248"/>
      <c r="CM12" s="249"/>
      <c r="CN12" s="235">
        <f t="shared" si="12"/>
        <v>0</v>
      </c>
      <c r="CO12" s="207" t="str">
        <f t="shared" si="0"/>
        <v xml:space="preserve"> </v>
      </c>
      <c r="CP12" s="247"/>
      <c r="CQ12" s="248"/>
      <c r="CR12" s="248"/>
      <c r="CS12" s="248"/>
      <c r="CT12" s="249"/>
      <c r="CU12" s="235">
        <f t="shared" si="13"/>
        <v>0</v>
      </c>
      <c r="CV12" s="207" t="str">
        <f t="shared" si="14"/>
        <v xml:space="preserve"> </v>
      </c>
      <c r="CW12" s="247"/>
      <c r="CX12" s="248"/>
      <c r="CY12" s="247"/>
      <c r="CZ12" s="248"/>
      <c r="DA12" s="247"/>
      <c r="DB12" s="256">
        <f t="shared" si="15"/>
        <v>0</v>
      </c>
      <c r="DC12" s="254" t="str">
        <f t="shared" si="16"/>
        <v xml:space="preserve"> </v>
      </c>
      <c r="DD12" s="113"/>
      <c r="DE12" s="101"/>
      <c r="DF12" s="103"/>
      <c r="DG12" s="101"/>
      <c r="DH12" s="101"/>
      <c r="DI12" s="101"/>
      <c r="DJ12" s="103"/>
      <c r="DK12" s="101"/>
      <c r="DL12" s="101"/>
      <c r="DM12" s="101"/>
      <c r="DN12" s="103"/>
      <c r="DO12" s="104"/>
    </row>
    <row r="13" spans="1:119" ht="16.5" customHeight="1" x14ac:dyDescent="0.4">
      <c r="A13" s="3"/>
      <c r="B13" s="179"/>
      <c r="C13" s="177"/>
      <c r="D13" s="238"/>
      <c r="E13" s="229" t="str">
        <f t="shared" si="1"/>
        <v xml:space="preserve"> 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207">
        <f t="shared" si="2"/>
        <v>0</v>
      </c>
      <c r="W13" s="201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3"/>
      <c r="AN13" s="207">
        <f t="shared" si="3"/>
        <v>0</v>
      </c>
      <c r="AO13" s="211">
        <f t="shared" si="4"/>
        <v>0</v>
      </c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207">
        <f t="shared" si="5"/>
        <v>0</v>
      </c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225">
        <f t="shared" si="6"/>
        <v>0</v>
      </c>
      <c r="BZ13" s="227" t="str">
        <f t="shared" si="7"/>
        <v xml:space="preserve"> </v>
      </c>
      <c r="CA13" s="217" t="str">
        <f t="shared" si="8"/>
        <v/>
      </c>
      <c r="CB13" s="216" t="str">
        <f t="shared" si="9"/>
        <v/>
      </c>
      <c r="CC13" s="233" t="str">
        <f t="shared" si="10"/>
        <v/>
      </c>
      <c r="CD13" s="207" t="str">
        <f t="shared" si="11"/>
        <v xml:space="preserve"> </v>
      </c>
      <c r="CE13" s="100"/>
      <c r="CF13" s="247"/>
      <c r="CG13" s="248"/>
      <c r="CH13" s="248"/>
      <c r="CI13" s="248"/>
      <c r="CJ13" s="248"/>
      <c r="CK13" s="248"/>
      <c r="CL13" s="248"/>
      <c r="CM13" s="249"/>
      <c r="CN13" s="235">
        <f t="shared" si="12"/>
        <v>0</v>
      </c>
      <c r="CO13" s="207" t="str">
        <f t="shared" si="0"/>
        <v xml:space="preserve"> </v>
      </c>
      <c r="CP13" s="247"/>
      <c r="CQ13" s="248"/>
      <c r="CR13" s="248"/>
      <c r="CS13" s="248"/>
      <c r="CT13" s="249"/>
      <c r="CU13" s="235">
        <f t="shared" si="13"/>
        <v>0</v>
      </c>
      <c r="CV13" s="207" t="str">
        <f t="shared" si="14"/>
        <v xml:space="preserve"> </v>
      </c>
      <c r="CW13" s="247"/>
      <c r="CX13" s="248"/>
      <c r="CY13" s="247"/>
      <c r="CZ13" s="248"/>
      <c r="DA13" s="247"/>
      <c r="DB13" s="256">
        <f t="shared" si="15"/>
        <v>0</v>
      </c>
      <c r="DC13" s="254" t="str">
        <f t="shared" si="16"/>
        <v xml:space="preserve"> </v>
      </c>
      <c r="DD13" s="113"/>
      <c r="DE13" s="101"/>
      <c r="DF13" s="103"/>
      <c r="DG13" s="101"/>
      <c r="DH13" s="101"/>
      <c r="DI13" s="101"/>
      <c r="DJ13" s="103"/>
      <c r="DK13" s="101"/>
      <c r="DL13" s="101"/>
      <c r="DM13" s="101"/>
      <c r="DN13" s="103"/>
      <c r="DO13" s="104"/>
    </row>
    <row r="14" spans="1:119" ht="16.5" customHeight="1" x14ac:dyDescent="0.4">
      <c r="A14" s="3"/>
      <c r="B14" s="179"/>
      <c r="C14" s="177"/>
      <c r="D14" s="238"/>
      <c r="E14" s="229" t="str">
        <f t="shared" si="1"/>
        <v xml:space="preserve"> 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207">
        <f t="shared" si="2"/>
        <v>0</v>
      </c>
      <c r="W14" s="201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3"/>
      <c r="AN14" s="207">
        <f t="shared" si="3"/>
        <v>0</v>
      </c>
      <c r="AO14" s="211">
        <f t="shared" si="4"/>
        <v>0</v>
      </c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207">
        <f t="shared" si="5"/>
        <v>0</v>
      </c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225">
        <f t="shared" si="6"/>
        <v>0</v>
      </c>
      <c r="BZ14" s="227" t="str">
        <f t="shared" si="7"/>
        <v xml:space="preserve"> </v>
      </c>
      <c r="CA14" s="217" t="str">
        <f t="shared" si="8"/>
        <v/>
      </c>
      <c r="CB14" s="216" t="str">
        <f t="shared" si="9"/>
        <v/>
      </c>
      <c r="CC14" s="233" t="str">
        <f t="shared" si="10"/>
        <v/>
      </c>
      <c r="CD14" s="207" t="str">
        <f t="shared" si="11"/>
        <v xml:space="preserve"> </v>
      </c>
      <c r="CE14" s="100"/>
      <c r="CF14" s="247"/>
      <c r="CG14" s="248"/>
      <c r="CH14" s="248"/>
      <c r="CI14" s="248"/>
      <c r="CJ14" s="248"/>
      <c r="CK14" s="248"/>
      <c r="CL14" s="248"/>
      <c r="CM14" s="249"/>
      <c r="CN14" s="235">
        <f t="shared" si="12"/>
        <v>0</v>
      </c>
      <c r="CO14" s="207" t="str">
        <f t="shared" si="0"/>
        <v xml:space="preserve"> </v>
      </c>
      <c r="CP14" s="247"/>
      <c r="CQ14" s="248"/>
      <c r="CR14" s="248"/>
      <c r="CS14" s="248"/>
      <c r="CT14" s="249"/>
      <c r="CU14" s="235">
        <f t="shared" si="13"/>
        <v>0</v>
      </c>
      <c r="CV14" s="207" t="str">
        <f t="shared" si="14"/>
        <v xml:space="preserve"> </v>
      </c>
      <c r="CW14" s="247"/>
      <c r="CX14" s="248"/>
      <c r="CY14" s="247"/>
      <c r="CZ14" s="248"/>
      <c r="DA14" s="247"/>
      <c r="DB14" s="256">
        <f t="shared" si="15"/>
        <v>0</v>
      </c>
      <c r="DC14" s="254" t="str">
        <f t="shared" si="16"/>
        <v xml:space="preserve"> </v>
      </c>
      <c r="DD14" s="113"/>
      <c r="DE14" s="101"/>
      <c r="DF14" s="103"/>
      <c r="DG14" s="101"/>
      <c r="DH14" s="101"/>
      <c r="DI14" s="101"/>
      <c r="DJ14" s="103"/>
      <c r="DK14" s="101"/>
      <c r="DL14" s="101"/>
      <c r="DM14" s="101"/>
      <c r="DN14" s="103"/>
      <c r="DO14" s="104"/>
    </row>
    <row r="15" spans="1:119" ht="16.5" customHeight="1" x14ac:dyDescent="0.4">
      <c r="A15" s="3"/>
      <c r="B15" s="179"/>
      <c r="C15" s="177"/>
      <c r="D15" s="238"/>
      <c r="E15" s="229" t="str">
        <f t="shared" si="1"/>
        <v xml:space="preserve"> 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207">
        <f t="shared" si="2"/>
        <v>0</v>
      </c>
      <c r="W15" s="201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3"/>
      <c r="AN15" s="207">
        <f t="shared" si="3"/>
        <v>0</v>
      </c>
      <c r="AO15" s="211">
        <f t="shared" si="4"/>
        <v>0</v>
      </c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207">
        <f t="shared" si="5"/>
        <v>0</v>
      </c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225">
        <f t="shared" si="6"/>
        <v>0</v>
      </c>
      <c r="BZ15" s="227" t="str">
        <f t="shared" si="7"/>
        <v xml:space="preserve"> </v>
      </c>
      <c r="CA15" s="217" t="str">
        <f t="shared" si="8"/>
        <v/>
      </c>
      <c r="CB15" s="216" t="str">
        <f t="shared" si="9"/>
        <v/>
      </c>
      <c r="CC15" s="233" t="str">
        <f t="shared" si="10"/>
        <v/>
      </c>
      <c r="CD15" s="207" t="str">
        <f t="shared" si="11"/>
        <v xml:space="preserve"> </v>
      </c>
      <c r="CE15" s="100"/>
      <c r="CF15" s="247"/>
      <c r="CG15" s="248"/>
      <c r="CH15" s="248"/>
      <c r="CI15" s="248"/>
      <c r="CJ15" s="248"/>
      <c r="CK15" s="248"/>
      <c r="CL15" s="248"/>
      <c r="CM15" s="249"/>
      <c r="CN15" s="235">
        <f t="shared" si="12"/>
        <v>0</v>
      </c>
      <c r="CO15" s="207" t="str">
        <f t="shared" si="0"/>
        <v xml:space="preserve"> </v>
      </c>
      <c r="CP15" s="247"/>
      <c r="CQ15" s="248"/>
      <c r="CR15" s="248"/>
      <c r="CS15" s="248"/>
      <c r="CT15" s="249"/>
      <c r="CU15" s="235">
        <f t="shared" si="13"/>
        <v>0</v>
      </c>
      <c r="CV15" s="207" t="str">
        <f t="shared" si="14"/>
        <v xml:space="preserve"> </v>
      </c>
      <c r="CW15" s="247"/>
      <c r="CX15" s="248"/>
      <c r="CY15" s="247"/>
      <c r="CZ15" s="248"/>
      <c r="DA15" s="247"/>
      <c r="DB15" s="256">
        <f t="shared" si="15"/>
        <v>0</v>
      </c>
      <c r="DC15" s="254" t="str">
        <f t="shared" si="16"/>
        <v xml:space="preserve"> </v>
      </c>
      <c r="DD15" s="113"/>
      <c r="DE15" s="101"/>
      <c r="DF15" s="103"/>
      <c r="DG15" s="101"/>
      <c r="DH15" s="101"/>
      <c r="DI15" s="101"/>
      <c r="DJ15" s="103"/>
      <c r="DK15" s="101"/>
      <c r="DL15" s="101"/>
      <c r="DM15" s="101"/>
      <c r="DN15" s="103"/>
      <c r="DO15" s="104"/>
    </row>
    <row r="16" spans="1:119" ht="16.5" customHeight="1" x14ac:dyDescent="0.4">
      <c r="A16" s="3"/>
      <c r="B16" s="179"/>
      <c r="C16" s="177"/>
      <c r="D16" s="238"/>
      <c r="E16" s="229" t="str">
        <f t="shared" si="1"/>
        <v xml:space="preserve"> 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207">
        <f t="shared" si="2"/>
        <v>0</v>
      </c>
      <c r="W16" s="201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3"/>
      <c r="AN16" s="207">
        <f t="shared" si="3"/>
        <v>0</v>
      </c>
      <c r="AO16" s="211">
        <f t="shared" si="4"/>
        <v>0</v>
      </c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207">
        <f t="shared" si="5"/>
        <v>0</v>
      </c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225">
        <f t="shared" si="6"/>
        <v>0</v>
      </c>
      <c r="BZ16" s="227" t="str">
        <f t="shared" si="7"/>
        <v xml:space="preserve"> </v>
      </c>
      <c r="CA16" s="217" t="str">
        <f t="shared" si="8"/>
        <v/>
      </c>
      <c r="CB16" s="216" t="str">
        <f t="shared" si="9"/>
        <v/>
      </c>
      <c r="CC16" s="233" t="str">
        <f t="shared" si="10"/>
        <v/>
      </c>
      <c r="CD16" s="207" t="str">
        <f t="shared" si="11"/>
        <v xml:space="preserve"> </v>
      </c>
      <c r="CE16" s="100"/>
      <c r="CF16" s="247"/>
      <c r="CG16" s="248"/>
      <c r="CH16" s="248"/>
      <c r="CI16" s="248"/>
      <c r="CJ16" s="248"/>
      <c r="CK16" s="248"/>
      <c r="CL16" s="248"/>
      <c r="CM16" s="249"/>
      <c r="CN16" s="235">
        <f t="shared" si="12"/>
        <v>0</v>
      </c>
      <c r="CO16" s="207" t="str">
        <f t="shared" si="0"/>
        <v xml:space="preserve"> </v>
      </c>
      <c r="CP16" s="247"/>
      <c r="CQ16" s="248"/>
      <c r="CR16" s="248"/>
      <c r="CS16" s="248"/>
      <c r="CT16" s="249"/>
      <c r="CU16" s="235">
        <f t="shared" si="13"/>
        <v>0</v>
      </c>
      <c r="CV16" s="207" t="str">
        <f t="shared" si="14"/>
        <v xml:space="preserve"> </v>
      </c>
      <c r="CW16" s="247"/>
      <c r="CX16" s="248"/>
      <c r="CY16" s="247"/>
      <c r="CZ16" s="248"/>
      <c r="DA16" s="247"/>
      <c r="DB16" s="256">
        <f t="shared" si="15"/>
        <v>0</v>
      </c>
      <c r="DC16" s="254" t="str">
        <f t="shared" si="16"/>
        <v xml:space="preserve"> </v>
      </c>
      <c r="DD16" s="113"/>
      <c r="DE16" s="101"/>
      <c r="DF16" s="103"/>
      <c r="DG16" s="101"/>
      <c r="DH16" s="101"/>
      <c r="DI16" s="101"/>
      <c r="DJ16" s="103"/>
      <c r="DK16" s="101"/>
      <c r="DL16" s="101"/>
      <c r="DM16" s="101"/>
      <c r="DN16" s="103"/>
      <c r="DO16" s="104"/>
    </row>
    <row r="17" spans="1:119" ht="16.5" customHeight="1" x14ac:dyDescent="0.4">
      <c r="A17" s="3"/>
      <c r="B17" s="179"/>
      <c r="C17" s="177"/>
      <c r="D17" s="238"/>
      <c r="E17" s="229" t="str">
        <f t="shared" si="1"/>
        <v xml:space="preserve"> 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207">
        <f t="shared" si="2"/>
        <v>0</v>
      </c>
      <c r="W17" s="201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3"/>
      <c r="AN17" s="207">
        <f t="shared" si="3"/>
        <v>0</v>
      </c>
      <c r="AO17" s="211">
        <f t="shared" si="4"/>
        <v>0</v>
      </c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207">
        <f t="shared" si="5"/>
        <v>0</v>
      </c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225">
        <f t="shared" si="6"/>
        <v>0</v>
      </c>
      <c r="BZ17" s="227" t="str">
        <f t="shared" si="7"/>
        <v xml:space="preserve"> </v>
      </c>
      <c r="CA17" s="217" t="str">
        <f t="shared" si="8"/>
        <v/>
      </c>
      <c r="CB17" s="216" t="str">
        <f t="shared" si="9"/>
        <v/>
      </c>
      <c r="CC17" s="233" t="str">
        <f t="shared" si="10"/>
        <v/>
      </c>
      <c r="CD17" s="207" t="str">
        <f t="shared" si="11"/>
        <v xml:space="preserve"> </v>
      </c>
      <c r="CE17" s="100"/>
      <c r="CF17" s="247"/>
      <c r="CG17" s="248"/>
      <c r="CH17" s="248"/>
      <c r="CI17" s="248"/>
      <c r="CJ17" s="248"/>
      <c r="CK17" s="248"/>
      <c r="CL17" s="248"/>
      <c r="CM17" s="249"/>
      <c r="CN17" s="235">
        <f t="shared" si="12"/>
        <v>0</v>
      </c>
      <c r="CO17" s="207" t="str">
        <f t="shared" si="0"/>
        <v xml:space="preserve"> </v>
      </c>
      <c r="CP17" s="247"/>
      <c r="CQ17" s="248"/>
      <c r="CR17" s="248"/>
      <c r="CS17" s="248"/>
      <c r="CT17" s="249"/>
      <c r="CU17" s="235">
        <f t="shared" si="13"/>
        <v>0</v>
      </c>
      <c r="CV17" s="207" t="str">
        <f t="shared" si="14"/>
        <v xml:space="preserve"> </v>
      </c>
      <c r="CW17" s="247"/>
      <c r="CX17" s="248"/>
      <c r="CY17" s="247"/>
      <c r="CZ17" s="248"/>
      <c r="DA17" s="247"/>
      <c r="DB17" s="256">
        <f t="shared" si="15"/>
        <v>0</v>
      </c>
      <c r="DC17" s="254" t="str">
        <f t="shared" si="16"/>
        <v xml:space="preserve"> </v>
      </c>
      <c r="DD17" s="113"/>
      <c r="DE17" s="101"/>
      <c r="DF17" s="103"/>
      <c r="DG17" s="101"/>
      <c r="DH17" s="101"/>
      <c r="DI17" s="101"/>
      <c r="DJ17" s="103"/>
      <c r="DK17" s="101"/>
      <c r="DL17" s="101"/>
      <c r="DM17" s="101"/>
      <c r="DN17" s="103"/>
      <c r="DO17" s="104"/>
    </row>
    <row r="18" spans="1:119" ht="16.5" customHeight="1" x14ac:dyDescent="0.4">
      <c r="A18" s="3"/>
      <c r="B18" s="179"/>
      <c r="C18" s="177"/>
      <c r="D18" s="238"/>
      <c r="E18" s="229" t="str">
        <f t="shared" si="1"/>
        <v xml:space="preserve"> 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207">
        <f t="shared" si="2"/>
        <v>0</v>
      </c>
      <c r="W18" s="201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3"/>
      <c r="AN18" s="207">
        <f t="shared" si="3"/>
        <v>0</v>
      </c>
      <c r="AO18" s="211">
        <f t="shared" si="4"/>
        <v>0</v>
      </c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207">
        <f t="shared" si="5"/>
        <v>0</v>
      </c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225">
        <f t="shared" si="6"/>
        <v>0</v>
      </c>
      <c r="BZ18" s="227" t="str">
        <f t="shared" si="7"/>
        <v xml:space="preserve"> </v>
      </c>
      <c r="CA18" s="217" t="str">
        <f t="shared" si="8"/>
        <v/>
      </c>
      <c r="CB18" s="216" t="str">
        <f t="shared" si="9"/>
        <v/>
      </c>
      <c r="CC18" s="233" t="str">
        <f t="shared" si="10"/>
        <v/>
      </c>
      <c r="CD18" s="207" t="str">
        <f t="shared" si="11"/>
        <v xml:space="preserve"> </v>
      </c>
      <c r="CE18" s="100"/>
      <c r="CF18" s="247"/>
      <c r="CG18" s="248"/>
      <c r="CH18" s="248"/>
      <c r="CI18" s="248"/>
      <c r="CJ18" s="248"/>
      <c r="CK18" s="248"/>
      <c r="CL18" s="248"/>
      <c r="CM18" s="249"/>
      <c r="CN18" s="235">
        <f t="shared" si="12"/>
        <v>0</v>
      </c>
      <c r="CO18" s="207" t="str">
        <f t="shared" si="0"/>
        <v xml:space="preserve"> </v>
      </c>
      <c r="CP18" s="247"/>
      <c r="CQ18" s="248"/>
      <c r="CR18" s="248"/>
      <c r="CS18" s="248"/>
      <c r="CT18" s="249"/>
      <c r="CU18" s="235">
        <f t="shared" si="13"/>
        <v>0</v>
      </c>
      <c r="CV18" s="207" t="str">
        <f t="shared" si="14"/>
        <v xml:space="preserve"> </v>
      </c>
      <c r="CW18" s="247"/>
      <c r="CX18" s="248"/>
      <c r="CY18" s="247"/>
      <c r="CZ18" s="248"/>
      <c r="DA18" s="247"/>
      <c r="DB18" s="256">
        <f t="shared" si="15"/>
        <v>0</v>
      </c>
      <c r="DC18" s="254" t="str">
        <f t="shared" si="16"/>
        <v xml:space="preserve"> </v>
      </c>
      <c r="DD18" s="113"/>
      <c r="DE18" s="101"/>
      <c r="DF18" s="103"/>
      <c r="DG18" s="101"/>
      <c r="DH18" s="101"/>
      <c r="DI18" s="101"/>
      <c r="DJ18" s="103"/>
      <c r="DK18" s="101"/>
      <c r="DL18" s="101"/>
      <c r="DM18" s="101"/>
      <c r="DN18" s="103"/>
      <c r="DO18" s="104"/>
    </row>
    <row r="19" spans="1:119" ht="16.5" customHeight="1" x14ac:dyDescent="0.4">
      <c r="A19" s="3"/>
      <c r="B19" s="176"/>
      <c r="C19" s="237"/>
      <c r="D19" s="238"/>
      <c r="E19" s="229" t="str">
        <f t="shared" si="1"/>
        <v xml:space="preserve"> 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207">
        <f t="shared" si="2"/>
        <v>0</v>
      </c>
      <c r="W19" s="201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3"/>
      <c r="AN19" s="207">
        <f t="shared" si="3"/>
        <v>0</v>
      </c>
      <c r="AO19" s="211">
        <f t="shared" si="4"/>
        <v>0</v>
      </c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207">
        <f t="shared" si="5"/>
        <v>0</v>
      </c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225">
        <f t="shared" si="6"/>
        <v>0</v>
      </c>
      <c r="BZ19" s="227" t="str">
        <f t="shared" si="7"/>
        <v xml:space="preserve"> </v>
      </c>
      <c r="CA19" s="217" t="str">
        <f t="shared" si="8"/>
        <v/>
      </c>
      <c r="CB19" s="216" t="str">
        <f t="shared" si="9"/>
        <v/>
      </c>
      <c r="CC19" s="233" t="str">
        <f t="shared" si="10"/>
        <v/>
      </c>
      <c r="CD19" s="207" t="str">
        <f t="shared" si="11"/>
        <v xml:space="preserve"> </v>
      </c>
      <c r="CE19" s="100"/>
      <c r="CF19" s="247"/>
      <c r="CG19" s="248"/>
      <c r="CH19" s="248"/>
      <c r="CI19" s="248"/>
      <c r="CJ19" s="248"/>
      <c r="CK19" s="248"/>
      <c r="CL19" s="248"/>
      <c r="CM19" s="249"/>
      <c r="CN19" s="235">
        <f t="shared" si="12"/>
        <v>0</v>
      </c>
      <c r="CO19" s="207" t="str">
        <f t="shared" si="0"/>
        <v xml:space="preserve"> </v>
      </c>
      <c r="CP19" s="247"/>
      <c r="CQ19" s="248"/>
      <c r="CR19" s="248"/>
      <c r="CS19" s="248"/>
      <c r="CT19" s="249"/>
      <c r="CU19" s="235">
        <f t="shared" si="13"/>
        <v>0</v>
      </c>
      <c r="CV19" s="207" t="str">
        <f t="shared" si="14"/>
        <v xml:space="preserve"> </v>
      </c>
      <c r="CW19" s="247"/>
      <c r="CX19" s="248"/>
      <c r="CY19" s="247"/>
      <c r="CZ19" s="248"/>
      <c r="DA19" s="247"/>
      <c r="DB19" s="256">
        <f t="shared" si="15"/>
        <v>0</v>
      </c>
      <c r="DC19" s="254" t="str">
        <f t="shared" si="16"/>
        <v xml:space="preserve"> </v>
      </c>
      <c r="DD19" s="113"/>
      <c r="DE19" s="101"/>
      <c r="DF19" s="103"/>
      <c r="DG19" s="101"/>
      <c r="DH19" s="101"/>
      <c r="DI19" s="101"/>
      <c r="DJ19" s="103"/>
      <c r="DK19" s="101"/>
      <c r="DL19" s="101"/>
      <c r="DM19" s="101"/>
      <c r="DN19" s="103"/>
      <c r="DO19" s="104"/>
    </row>
    <row r="20" spans="1:119" ht="16.5" customHeight="1" x14ac:dyDescent="0.4">
      <c r="A20" s="3"/>
      <c r="B20" s="176"/>
      <c r="C20" s="180"/>
      <c r="D20" s="238"/>
      <c r="E20" s="229" t="str">
        <f t="shared" si="1"/>
        <v xml:space="preserve"> 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207">
        <f t="shared" si="2"/>
        <v>0</v>
      </c>
      <c r="W20" s="201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3"/>
      <c r="AN20" s="207">
        <f t="shared" si="3"/>
        <v>0</v>
      </c>
      <c r="AO20" s="211">
        <f t="shared" si="4"/>
        <v>0</v>
      </c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207">
        <f t="shared" si="5"/>
        <v>0</v>
      </c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225">
        <f t="shared" si="6"/>
        <v>0</v>
      </c>
      <c r="BZ20" s="227" t="str">
        <f t="shared" si="7"/>
        <v xml:space="preserve"> </v>
      </c>
      <c r="CA20" s="217" t="str">
        <f t="shared" si="8"/>
        <v/>
      </c>
      <c r="CB20" s="216" t="str">
        <f t="shared" si="9"/>
        <v/>
      </c>
      <c r="CC20" s="233" t="str">
        <f t="shared" si="10"/>
        <v/>
      </c>
      <c r="CD20" s="207" t="str">
        <f t="shared" si="11"/>
        <v xml:space="preserve"> </v>
      </c>
      <c r="CE20" s="100"/>
      <c r="CF20" s="247"/>
      <c r="CG20" s="248"/>
      <c r="CH20" s="248"/>
      <c r="CI20" s="248"/>
      <c r="CJ20" s="248"/>
      <c r="CK20" s="248"/>
      <c r="CL20" s="248"/>
      <c r="CM20" s="249"/>
      <c r="CN20" s="235">
        <f t="shared" si="12"/>
        <v>0</v>
      </c>
      <c r="CO20" s="207" t="str">
        <f t="shared" si="0"/>
        <v xml:space="preserve"> </v>
      </c>
      <c r="CP20" s="247"/>
      <c r="CQ20" s="248"/>
      <c r="CR20" s="248"/>
      <c r="CS20" s="248"/>
      <c r="CT20" s="249"/>
      <c r="CU20" s="235">
        <f t="shared" si="13"/>
        <v>0</v>
      </c>
      <c r="CV20" s="207" t="str">
        <f t="shared" si="14"/>
        <v xml:space="preserve"> </v>
      </c>
      <c r="CW20" s="247"/>
      <c r="CX20" s="248"/>
      <c r="CY20" s="247"/>
      <c r="CZ20" s="248"/>
      <c r="DA20" s="247"/>
      <c r="DB20" s="256">
        <f t="shared" si="15"/>
        <v>0</v>
      </c>
      <c r="DC20" s="254" t="str">
        <f t="shared" si="16"/>
        <v xml:space="preserve"> </v>
      </c>
      <c r="DD20" s="113"/>
      <c r="DE20" s="101"/>
      <c r="DF20" s="103"/>
      <c r="DG20" s="101"/>
      <c r="DH20" s="101"/>
      <c r="DI20" s="101"/>
      <c r="DJ20" s="103"/>
      <c r="DK20" s="101"/>
      <c r="DL20" s="101"/>
      <c r="DM20" s="101"/>
      <c r="DN20" s="103"/>
      <c r="DO20" s="104"/>
    </row>
    <row r="21" spans="1:119" ht="16.5" customHeight="1" x14ac:dyDescent="0.4">
      <c r="A21" s="3"/>
      <c r="B21" s="176"/>
      <c r="C21" s="180"/>
      <c r="D21" s="238"/>
      <c r="E21" s="229" t="str">
        <f t="shared" si="1"/>
        <v xml:space="preserve"> 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207">
        <f t="shared" si="2"/>
        <v>0</v>
      </c>
      <c r="W21" s="201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3"/>
      <c r="AN21" s="207">
        <f t="shared" si="3"/>
        <v>0</v>
      </c>
      <c r="AO21" s="211">
        <f t="shared" si="4"/>
        <v>0</v>
      </c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207">
        <f t="shared" si="5"/>
        <v>0</v>
      </c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225">
        <f t="shared" si="6"/>
        <v>0</v>
      </c>
      <c r="BZ21" s="227" t="str">
        <f t="shared" si="7"/>
        <v xml:space="preserve"> </v>
      </c>
      <c r="CA21" s="217" t="str">
        <f t="shared" si="8"/>
        <v/>
      </c>
      <c r="CB21" s="216" t="str">
        <f t="shared" si="9"/>
        <v/>
      </c>
      <c r="CC21" s="233" t="str">
        <f t="shared" si="10"/>
        <v/>
      </c>
      <c r="CD21" s="207" t="str">
        <f t="shared" si="11"/>
        <v xml:space="preserve"> </v>
      </c>
      <c r="CE21" s="100"/>
      <c r="CF21" s="247"/>
      <c r="CG21" s="248"/>
      <c r="CH21" s="248"/>
      <c r="CI21" s="248"/>
      <c r="CJ21" s="248"/>
      <c r="CK21" s="248"/>
      <c r="CL21" s="248"/>
      <c r="CM21" s="249"/>
      <c r="CN21" s="235">
        <f t="shared" si="12"/>
        <v>0</v>
      </c>
      <c r="CO21" s="207" t="str">
        <f t="shared" si="0"/>
        <v xml:space="preserve"> </v>
      </c>
      <c r="CP21" s="247"/>
      <c r="CQ21" s="248"/>
      <c r="CR21" s="248"/>
      <c r="CS21" s="248"/>
      <c r="CT21" s="249"/>
      <c r="CU21" s="235">
        <f t="shared" si="13"/>
        <v>0</v>
      </c>
      <c r="CV21" s="207" t="str">
        <f t="shared" si="14"/>
        <v xml:space="preserve"> </v>
      </c>
      <c r="CW21" s="247"/>
      <c r="CX21" s="248"/>
      <c r="CY21" s="247"/>
      <c r="CZ21" s="248"/>
      <c r="DA21" s="247"/>
      <c r="DB21" s="256">
        <f t="shared" si="15"/>
        <v>0</v>
      </c>
      <c r="DC21" s="254" t="str">
        <f t="shared" si="16"/>
        <v xml:space="preserve"> </v>
      </c>
      <c r="DD21" s="113"/>
      <c r="DE21" s="101"/>
      <c r="DF21" s="103"/>
      <c r="DG21" s="101"/>
      <c r="DH21" s="101"/>
      <c r="DI21" s="101"/>
      <c r="DJ21" s="103"/>
      <c r="DK21" s="101"/>
      <c r="DL21" s="101"/>
      <c r="DM21" s="100"/>
      <c r="DN21" s="103"/>
      <c r="DO21" s="104"/>
    </row>
    <row r="22" spans="1:119" ht="16.5" customHeight="1" x14ac:dyDescent="0.4">
      <c r="A22" s="3"/>
      <c r="B22" s="176"/>
      <c r="C22" s="180"/>
      <c r="D22" s="238"/>
      <c r="E22" s="229" t="str">
        <f t="shared" si="1"/>
        <v xml:space="preserve"> 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207">
        <f t="shared" si="2"/>
        <v>0</v>
      </c>
      <c r="W22" s="201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3"/>
      <c r="AN22" s="207">
        <f t="shared" si="3"/>
        <v>0</v>
      </c>
      <c r="AO22" s="211">
        <f t="shared" si="4"/>
        <v>0</v>
      </c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207">
        <f t="shared" si="5"/>
        <v>0</v>
      </c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225">
        <f t="shared" si="6"/>
        <v>0</v>
      </c>
      <c r="BZ22" s="227" t="str">
        <f t="shared" si="7"/>
        <v xml:space="preserve"> </v>
      </c>
      <c r="CA22" s="217" t="str">
        <f t="shared" si="8"/>
        <v/>
      </c>
      <c r="CB22" s="216" t="str">
        <f t="shared" si="9"/>
        <v/>
      </c>
      <c r="CC22" s="233" t="str">
        <f t="shared" si="10"/>
        <v/>
      </c>
      <c r="CD22" s="207" t="str">
        <f t="shared" si="11"/>
        <v xml:space="preserve"> </v>
      </c>
      <c r="CE22" s="100"/>
      <c r="CF22" s="247"/>
      <c r="CG22" s="248"/>
      <c r="CH22" s="248"/>
      <c r="CI22" s="248"/>
      <c r="CJ22" s="248"/>
      <c r="CK22" s="248"/>
      <c r="CL22" s="248"/>
      <c r="CM22" s="249"/>
      <c r="CN22" s="235">
        <f t="shared" si="12"/>
        <v>0</v>
      </c>
      <c r="CO22" s="207" t="str">
        <f t="shared" si="0"/>
        <v xml:space="preserve"> </v>
      </c>
      <c r="CP22" s="247"/>
      <c r="CQ22" s="248"/>
      <c r="CR22" s="248"/>
      <c r="CS22" s="248"/>
      <c r="CT22" s="249"/>
      <c r="CU22" s="235">
        <f t="shared" si="13"/>
        <v>0</v>
      </c>
      <c r="CV22" s="207" t="str">
        <f t="shared" si="14"/>
        <v xml:space="preserve"> </v>
      </c>
      <c r="CW22" s="247"/>
      <c r="CX22" s="248"/>
      <c r="CY22" s="247"/>
      <c r="CZ22" s="248"/>
      <c r="DA22" s="247"/>
      <c r="DB22" s="256">
        <f t="shared" si="15"/>
        <v>0</v>
      </c>
      <c r="DC22" s="254" t="str">
        <f t="shared" si="16"/>
        <v xml:space="preserve"> </v>
      </c>
      <c r="DD22" s="113"/>
      <c r="DE22" s="101"/>
      <c r="DF22" s="103"/>
      <c r="DG22" s="101"/>
      <c r="DH22" s="101"/>
      <c r="DI22" s="101"/>
      <c r="DJ22" s="103"/>
      <c r="DK22" s="101"/>
      <c r="DL22" s="101"/>
      <c r="DM22" s="100"/>
      <c r="DN22" s="103"/>
      <c r="DO22" s="104"/>
    </row>
    <row r="23" spans="1:119" ht="16.5" customHeight="1" x14ac:dyDescent="0.4">
      <c r="A23" s="3"/>
      <c r="B23" s="176"/>
      <c r="C23" s="237"/>
      <c r="D23" s="238"/>
      <c r="E23" s="229" t="str">
        <f t="shared" si="1"/>
        <v xml:space="preserve"> 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207">
        <f t="shared" si="2"/>
        <v>0</v>
      </c>
      <c r="W23" s="201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3"/>
      <c r="AN23" s="207">
        <f t="shared" si="3"/>
        <v>0</v>
      </c>
      <c r="AO23" s="211">
        <f t="shared" si="4"/>
        <v>0</v>
      </c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207">
        <f t="shared" si="5"/>
        <v>0</v>
      </c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225">
        <f t="shared" si="6"/>
        <v>0</v>
      </c>
      <c r="BZ23" s="227" t="str">
        <f t="shared" si="7"/>
        <v xml:space="preserve"> </v>
      </c>
      <c r="CA23" s="217" t="str">
        <f t="shared" si="8"/>
        <v/>
      </c>
      <c r="CB23" s="216" t="str">
        <f t="shared" si="9"/>
        <v/>
      </c>
      <c r="CC23" s="233" t="str">
        <f t="shared" si="10"/>
        <v/>
      </c>
      <c r="CD23" s="207" t="str">
        <f t="shared" si="11"/>
        <v xml:space="preserve"> </v>
      </c>
      <c r="CE23" s="100"/>
      <c r="CF23" s="247"/>
      <c r="CG23" s="248"/>
      <c r="CH23" s="248"/>
      <c r="CI23" s="248"/>
      <c r="CJ23" s="248"/>
      <c r="CK23" s="248"/>
      <c r="CL23" s="248"/>
      <c r="CM23" s="249"/>
      <c r="CN23" s="235">
        <f t="shared" si="12"/>
        <v>0</v>
      </c>
      <c r="CO23" s="207" t="str">
        <f t="shared" si="0"/>
        <v xml:space="preserve"> </v>
      </c>
      <c r="CP23" s="247"/>
      <c r="CQ23" s="248"/>
      <c r="CR23" s="248"/>
      <c r="CS23" s="248"/>
      <c r="CT23" s="249"/>
      <c r="CU23" s="235">
        <f t="shared" si="13"/>
        <v>0</v>
      </c>
      <c r="CV23" s="207" t="str">
        <f t="shared" si="14"/>
        <v xml:space="preserve"> </v>
      </c>
      <c r="CW23" s="247"/>
      <c r="CX23" s="248"/>
      <c r="CY23" s="247"/>
      <c r="CZ23" s="248"/>
      <c r="DA23" s="247"/>
      <c r="DB23" s="256">
        <f t="shared" si="15"/>
        <v>0</v>
      </c>
      <c r="DC23" s="254" t="str">
        <f t="shared" si="16"/>
        <v xml:space="preserve"> </v>
      </c>
      <c r="DD23" s="113"/>
      <c r="DE23" s="101"/>
      <c r="DF23" s="103"/>
      <c r="DG23" s="101"/>
      <c r="DH23" s="101"/>
      <c r="DI23" s="101"/>
      <c r="DJ23" s="103"/>
      <c r="DK23" s="101"/>
      <c r="DL23" s="101"/>
      <c r="DM23" s="100"/>
      <c r="DN23" s="103"/>
      <c r="DO23" s="104"/>
    </row>
    <row r="24" spans="1:119" ht="16.5" customHeight="1" x14ac:dyDescent="0.4">
      <c r="A24" s="3"/>
      <c r="B24" s="176"/>
      <c r="C24" s="180"/>
      <c r="D24" s="239"/>
      <c r="E24" s="229" t="str">
        <f t="shared" si="1"/>
        <v xml:space="preserve"> 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207">
        <f t="shared" si="2"/>
        <v>0</v>
      </c>
      <c r="W24" s="201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3"/>
      <c r="AN24" s="207">
        <f t="shared" si="3"/>
        <v>0</v>
      </c>
      <c r="AO24" s="211">
        <f t="shared" si="4"/>
        <v>0</v>
      </c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207">
        <f t="shared" si="5"/>
        <v>0</v>
      </c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225">
        <f t="shared" si="6"/>
        <v>0</v>
      </c>
      <c r="BZ24" s="227" t="str">
        <f t="shared" si="7"/>
        <v xml:space="preserve"> </v>
      </c>
      <c r="CA24" s="217" t="str">
        <f t="shared" si="8"/>
        <v/>
      </c>
      <c r="CB24" s="216" t="str">
        <f t="shared" si="9"/>
        <v/>
      </c>
      <c r="CC24" s="233" t="str">
        <f t="shared" si="10"/>
        <v/>
      </c>
      <c r="CD24" s="207" t="str">
        <f t="shared" si="11"/>
        <v xml:space="preserve"> </v>
      </c>
      <c r="CE24" s="100"/>
      <c r="CF24" s="247"/>
      <c r="CG24" s="248"/>
      <c r="CH24" s="248"/>
      <c r="CI24" s="248"/>
      <c r="CJ24" s="248"/>
      <c r="CK24" s="248"/>
      <c r="CL24" s="248"/>
      <c r="CM24" s="249"/>
      <c r="CN24" s="235">
        <f t="shared" si="12"/>
        <v>0</v>
      </c>
      <c r="CO24" s="207" t="str">
        <f t="shared" si="0"/>
        <v xml:space="preserve"> </v>
      </c>
      <c r="CP24" s="247"/>
      <c r="CQ24" s="248"/>
      <c r="CR24" s="248"/>
      <c r="CS24" s="248"/>
      <c r="CT24" s="249"/>
      <c r="CU24" s="235">
        <f t="shared" si="13"/>
        <v>0</v>
      </c>
      <c r="CV24" s="207" t="str">
        <f t="shared" si="14"/>
        <v xml:space="preserve"> </v>
      </c>
      <c r="CW24" s="247"/>
      <c r="CX24" s="248"/>
      <c r="CY24" s="247"/>
      <c r="CZ24" s="248"/>
      <c r="DA24" s="247"/>
      <c r="DB24" s="256">
        <f t="shared" si="15"/>
        <v>0</v>
      </c>
      <c r="DC24" s="254" t="str">
        <f t="shared" si="16"/>
        <v xml:space="preserve"> </v>
      </c>
      <c r="DD24" s="113"/>
      <c r="DE24" s="101"/>
      <c r="DF24" s="103"/>
      <c r="DG24" s="101"/>
      <c r="DH24" s="101"/>
      <c r="DI24" s="101"/>
      <c r="DJ24" s="103"/>
      <c r="DK24" s="101"/>
      <c r="DL24" s="101"/>
      <c r="DM24" s="101"/>
      <c r="DN24" s="103"/>
      <c r="DO24" s="104"/>
    </row>
    <row r="25" spans="1:119" ht="16.5" customHeight="1" x14ac:dyDescent="0.4">
      <c r="A25" s="3"/>
      <c r="B25" s="176"/>
      <c r="C25" s="180"/>
      <c r="D25" s="240"/>
      <c r="E25" s="229" t="str">
        <f t="shared" si="1"/>
        <v xml:space="preserve"> 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207">
        <f t="shared" si="2"/>
        <v>0</v>
      </c>
      <c r="W25" s="201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3"/>
      <c r="AN25" s="207">
        <f t="shared" si="3"/>
        <v>0</v>
      </c>
      <c r="AO25" s="211">
        <f t="shared" si="4"/>
        <v>0</v>
      </c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207">
        <f t="shared" si="5"/>
        <v>0</v>
      </c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225">
        <f t="shared" si="6"/>
        <v>0</v>
      </c>
      <c r="BZ25" s="227" t="str">
        <f t="shared" si="7"/>
        <v xml:space="preserve"> </v>
      </c>
      <c r="CA25" s="217" t="str">
        <f t="shared" si="8"/>
        <v/>
      </c>
      <c r="CB25" s="216" t="str">
        <f t="shared" si="9"/>
        <v/>
      </c>
      <c r="CC25" s="233" t="str">
        <f t="shared" si="10"/>
        <v/>
      </c>
      <c r="CD25" s="207" t="str">
        <f t="shared" si="11"/>
        <v xml:space="preserve"> </v>
      </c>
      <c r="CE25" s="100"/>
      <c r="CF25" s="247"/>
      <c r="CG25" s="248"/>
      <c r="CH25" s="248"/>
      <c r="CI25" s="248"/>
      <c r="CJ25" s="248"/>
      <c r="CK25" s="248"/>
      <c r="CL25" s="248"/>
      <c r="CM25" s="249"/>
      <c r="CN25" s="235">
        <f t="shared" si="12"/>
        <v>0</v>
      </c>
      <c r="CO25" s="207" t="str">
        <f t="shared" si="0"/>
        <v xml:space="preserve"> </v>
      </c>
      <c r="CP25" s="247"/>
      <c r="CQ25" s="248"/>
      <c r="CR25" s="248"/>
      <c r="CS25" s="248"/>
      <c r="CT25" s="249"/>
      <c r="CU25" s="235">
        <f t="shared" si="13"/>
        <v>0</v>
      </c>
      <c r="CV25" s="207" t="str">
        <f t="shared" si="14"/>
        <v xml:space="preserve"> </v>
      </c>
      <c r="CW25" s="247"/>
      <c r="CX25" s="248"/>
      <c r="CY25" s="247"/>
      <c r="CZ25" s="248"/>
      <c r="DA25" s="247"/>
      <c r="DB25" s="256">
        <f t="shared" si="15"/>
        <v>0</v>
      </c>
      <c r="DC25" s="254" t="str">
        <f t="shared" si="16"/>
        <v xml:space="preserve"> </v>
      </c>
      <c r="DD25" s="113"/>
      <c r="DE25" s="101"/>
      <c r="DF25" s="103"/>
      <c r="DG25" s="101"/>
      <c r="DH25" s="101"/>
      <c r="DI25" s="101"/>
      <c r="DJ25" s="103"/>
      <c r="DK25" s="101"/>
      <c r="DL25" s="101"/>
      <c r="DM25" s="101"/>
      <c r="DN25" s="105" t="s">
        <v>77</v>
      </c>
      <c r="DO25" s="106">
        <f>V6</f>
        <v>0</v>
      </c>
    </row>
    <row r="26" spans="1:119" ht="16.5" customHeight="1" x14ac:dyDescent="0.4">
      <c r="A26" s="3"/>
      <c r="B26" s="176"/>
      <c r="C26" s="180"/>
      <c r="D26" s="238"/>
      <c r="E26" s="229" t="str">
        <f t="shared" si="1"/>
        <v xml:space="preserve"> 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207">
        <f t="shared" si="2"/>
        <v>0</v>
      </c>
      <c r="W26" s="201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3"/>
      <c r="AN26" s="207">
        <f t="shared" si="3"/>
        <v>0</v>
      </c>
      <c r="AO26" s="211">
        <f t="shared" si="4"/>
        <v>0</v>
      </c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207">
        <f t="shared" si="5"/>
        <v>0</v>
      </c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225">
        <f t="shared" si="6"/>
        <v>0</v>
      </c>
      <c r="BZ26" s="227" t="str">
        <f t="shared" si="7"/>
        <v xml:space="preserve"> </v>
      </c>
      <c r="CA26" s="217" t="str">
        <f t="shared" si="8"/>
        <v/>
      </c>
      <c r="CB26" s="216" t="str">
        <f t="shared" si="9"/>
        <v/>
      </c>
      <c r="CC26" s="233" t="str">
        <f t="shared" si="10"/>
        <v/>
      </c>
      <c r="CD26" s="207" t="str">
        <f t="shared" si="11"/>
        <v xml:space="preserve"> </v>
      </c>
      <c r="CE26" s="100"/>
      <c r="CF26" s="247"/>
      <c r="CG26" s="248"/>
      <c r="CH26" s="248"/>
      <c r="CI26" s="248"/>
      <c r="CJ26" s="248"/>
      <c r="CK26" s="248"/>
      <c r="CL26" s="248"/>
      <c r="CM26" s="249"/>
      <c r="CN26" s="235">
        <f t="shared" si="12"/>
        <v>0</v>
      </c>
      <c r="CO26" s="207" t="str">
        <f t="shared" si="0"/>
        <v xml:space="preserve"> </v>
      </c>
      <c r="CP26" s="247"/>
      <c r="CQ26" s="248"/>
      <c r="CR26" s="248"/>
      <c r="CS26" s="248"/>
      <c r="CT26" s="249"/>
      <c r="CU26" s="235">
        <f t="shared" si="13"/>
        <v>0</v>
      </c>
      <c r="CV26" s="207" t="str">
        <f t="shared" si="14"/>
        <v xml:space="preserve"> </v>
      </c>
      <c r="CW26" s="247"/>
      <c r="CX26" s="248"/>
      <c r="CY26" s="247"/>
      <c r="CZ26" s="248"/>
      <c r="DA26" s="247"/>
      <c r="DB26" s="256">
        <f t="shared" si="15"/>
        <v>0</v>
      </c>
      <c r="DC26" s="254" t="str">
        <f t="shared" si="16"/>
        <v xml:space="preserve"> </v>
      </c>
      <c r="DD26" s="113"/>
      <c r="DE26" s="101"/>
      <c r="DF26" s="103"/>
      <c r="DG26" s="101"/>
      <c r="DH26" s="101"/>
      <c r="DI26" s="101"/>
      <c r="DJ26" s="103"/>
      <c r="DK26" s="101"/>
      <c r="DL26" s="101"/>
      <c r="DM26" s="101"/>
      <c r="DN26" s="105" t="s">
        <v>139</v>
      </c>
      <c r="DO26" s="106">
        <f>AN6</f>
        <v>0</v>
      </c>
    </row>
    <row r="27" spans="1:119" ht="16.5" customHeight="1" x14ac:dyDescent="0.4">
      <c r="A27" s="3"/>
      <c r="B27" s="176"/>
      <c r="C27" s="177"/>
      <c r="D27" s="238"/>
      <c r="E27" s="229" t="str">
        <f t="shared" si="1"/>
        <v xml:space="preserve"> 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207">
        <f t="shared" si="2"/>
        <v>0</v>
      </c>
      <c r="W27" s="201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3"/>
      <c r="AN27" s="207">
        <f t="shared" si="3"/>
        <v>0</v>
      </c>
      <c r="AO27" s="211">
        <f t="shared" si="4"/>
        <v>0</v>
      </c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207">
        <f t="shared" si="5"/>
        <v>0</v>
      </c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225">
        <f t="shared" si="6"/>
        <v>0</v>
      </c>
      <c r="BZ27" s="227" t="str">
        <f t="shared" si="7"/>
        <v xml:space="preserve"> </v>
      </c>
      <c r="CA27" s="217" t="str">
        <f t="shared" si="8"/>
        <v/>
      </c>
      <c r="CB27" s="216" t="str">
        <f t="shared" si="9"/>
        <v/>
      </c>
      <c r="CC27" s="233" t="str">
        <f t="shared" si="10"/>
        <v/>
      </c>
      <c r="CD27" s="207" t="str">
        <f t="shared" si="11"/>
        <v xml:space="preserve"> </v>
      </c>
      <c r="CE27" s="100"/>
      <c r="CF27" s="247"/>
      <c r="CG27" s="248"/>
      <c r="CH27" s="248"/>
      <c r="CI27" s="248"/>
      <c r="CJ27" s="248"/>
      <c r="CK27" s="248"/>
      <c r="CL27" s="248"/>
      <c r="CM27" s="249"/>
      <c r="CN27" s="235">
        <f t="shared" si="12"/>
        <v>0</v>
      </c>
      <c r="CO27" s="207" t="str">
        <f t="shared" si="0"/>
        <v xml:space="preserve"> </v>
      </c>
      <c r="CP27" s="247"/>
      <c r="CQ27" s="248"/>
      <c r="CR27" s="248"/>
      <c r="CS27" s="248"/>
      <c r="CT27" s="249"/>
      <c r="CU27" s="235">
        <f t="shared" si="13"/>
        <v>0</v>
      </c>
      <c r="CV27" s="207" t="str">
        <f t="shared" si="14"/>
        <v xml:space="preserve"> </v>
      </c>
      <c r="CW27" s="247"/>
      <c r="CX27" s="248"/>
      <c r="CY27" s="247"/>
      <c r="CZ27" s="248"/>
      <c r="DA27" s="247"/>
      <c r="DB27" s="256">
        <f t="shared" si="15"/>
        <v>0</v>
      </c>
      <c r="DC27" s="254" t="str">
        <f t="shared" si="16"/>
        <v xml:space="preserve"> </v>
      </c>
      <c r="DD27" s="113"/>
      <c r="DE27" s="101"/>
      <c r="DF27" s="103"/>
      <c r="DG27" s="101"/>
      <c r="DH27" s="101"/>
      <c r="DI27" s="101"/>
      <c r="DJ27" s="103"/>
      <c r="DK27" s="101"/>
      <c r="DL27" s="101"/>
      <c r="DM27" s="101"/>
      <c r="DN27" s="105" t="s">
        <v>40</v>
      </c>
      <c r="DO27" s="106">
        <f>V6+AN6</f>
        <v>0</v>
      </c>
    </row>
    <row r="28" spans="1:119" ht="16.5" customHeight="1" x14ac:dyDescent="0.4">
      <c r="A28" s="3"/>
      <c r="B28" s="176"/>
      <c r="C28" s="177"/>
      <c r="D28" s="238"/>
      <c r="E28" s="229" t="str">
        <f t="shared" si="1"/>
        <v xml:space="preserve"> 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3"/>
      <c r="V28" s="207">
        <f t="shared" si="2"/>
        <v>0</v>
      </c>
      <c r="W28" s="201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3"/>
      <c r="AN28" s="207">
        <f t="shared" si="3"/>
        <v>0</v>
      </c>
      <c r="AO28" s="211">
        <f t="shared" si="4"/>
        <v>0</v>
      </c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207">
        <f t="shared" si="5"/>
        <v>0</v>
      </c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225">
        <f t="shared" si="6"/>
        <v>0</v>
      </c>
      <c r="BZ28" s="227" t="str">
        <f t="shared" si="7"/>
        <v xml:space="preserve"> </v>
      </c>
      <c r="CA28" s="217" t="str">
        <f t="shared" si="8"/>
        <v/>
      </c>
      <c r="CB28" s="216" t="str">
        <f t="shared" si="9"/>
        <v/>
      </c>
      <c r="CC28" s="233" t="str">
        <f t="shared" si="10"/>
        <v/>
      </c>
      <c r="CD28" s="207" t="str">
        <f t="shared" si="11"/>
        <v xml:space="preserve"> </v>
      </c>
      <c r="CE28" s="100"/>
      <c r="CF28" s="247"/>
      <c r="CG28" s="248"/>
      <c r="CH28" s="248"/>
      <c r="CI28" s="248"/>
      <c r="CJ28" s="248"/>
      <c r="CK28" s="248"/>
      <c r="CL28" s="248"/>
      <c r="CM28" s="249"/>
      <c r="CN28" s="235">
        <f t="shared" si="12"/>
        <v>0</v>
      </c>
      <c r="CO28" s="207" t="str">
        <f t="shared" si="0"/>
        <v xml:space="preserve"> </v>
      </c>
      <c r="CP28" s="247"/>
      <c r="CQ28" s="248"/>
      <c r="CR28" s="248"/>
      <c r="CS28" s="248"/>
      <c r="CT28" s="249"/>
      <c r="CU28" s="235">
        <f t="shared" si="13"/>
        <v>0</v>
      </c>
      <c r="CV28" s="207" t="str">
        <f t="shared" si="14"/>
        <v xml:space="preserve"> </v>
      </c>
      <c r="CW28" s="247"/>
      <c r="CX28" s="248"/>
      <c r="CY28" s="247"/>
      <c r="CZ28" s="248"/>
      <c r="DA28" s="247"/>
      <c r="DB28" s="256">
        <f t="shared" si="15"/>
        <v>0</v>
      </c>
      <c r="DC28" s="254" t="str">
        <f t="shared" si="16"/>
        <v xml:space="preserve"> </v>
      </c>
      <c r="DD28" s="113"/>
      <c r="DE28" s="101"/>
      <c r="DF28" s="103"/>
      <c r="DG28" s="101"/>
      <c r="DH28" s="101"/>
      <c r="DI28" s="101"/>
      <c r="DJ28" s="103"/>
      <c r="DK28" s="101"/>
      <c r="DL28" s="101"/>
      <c r="DM28" s="101"/>
      <c r="DN28" s="103"/>
      <c r="DO28" s="104"/>
    </row>
    <row r="29" spans="1:119" ht="16.5" customHeight="1" x14ac:dyDescent="0.4">
      <c r="A29" s="3"/>
      <c r="B29" s="179"/>
      <c r="C29" s="177"/>
      <c r="D29" s="238"/>
      <c r="E29" s="229" t="str">
        <f t="shared" si="1"/>
        <v xml:space="preserve"> 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3"/>
      <c r="V29" s="207">
        <f t="shared" si="2"/>
        <v>0</v>
      </c>
      <c r="W29" s="201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3"/>
      <c r="AN29" s="207">
        <f t="shared" si="3"/>
        <v>0</v>
      </c>
      <c r="AO29" s="211">
        <f t="shared" si="4"/>
        <v>0</v>
      </c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207">
        <f t="shared" si="5"/>
        <v>0</v>
      </c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225">
        <f t="shared" si="6"/>
        <v>0</v>
      </c>
      <c r="BZ29" s="227" t="str">
        <f t="shared" si="7"/>
        <v xml:space="preserve"> </v>
      </c>
      <c r="CA29" s="217" t="str">
        <f t="shared" si="8"/>
        <v/>
      </c>
      <c r="CB29" s="216" t="str">
        <f t="shared" si="9"/>
        <v/>
      </c>
      <c r="CC29" s="233" t="str">
        <f t="shared" si="10"/>
        <v/>
      </c>
      <c r="CD29" s="207" t="str">
        <f t="shared" si="11"/>
        <v xml:space="preserve"> </v>
      </c>
      <c r="CE29" s="100"/>
      <c r="CF29" s="247"/>
      <c r="CG29" s="248"/>
      <c r="CH29" s="248"/>
      <c r="CI29" s="248"/>
      <c r="CJ29" s="248"/>
      <c r="CK29" s="248"/>
      <c r="CL29" s="248"/>
      <c r="CM29" s="249"/>
      <c r="CN29" s="235">
        <f t="shared" si="12"/>
        <v>0</v>
      </c>
      <c r="CO29" s="207" t="str">
        <f t="shared" si="0"/>
        <v xml:space="preserve"> </v>
      </c>
      <c r="CP29" s="247"/>
      <c r="CQ29" s="248"/>
      <c r="CR29" s="248"/>
      <c r="CS29" s="248"/>
      <c r="CT29" s="249"/>
      <c r="CU29" s="235">
        <f t="shared" si="13"/>
        <v>0</v>
      </c>
      <c r="CV29" s="207" t="str">
        <f t="shared" si="14"/>
        <v xml:space="preserve"> </v>
      </c>
      <c r="CW29" s="247"/>
      <c r="CX29" s="248"/>
      <c r="CY29" s="247"/>
      <c r="CZ29" s="248"/>
      <c r="DA29" s="247"/>
      <c r="DB29" s="256">
        <f t="shared" si="15"/>
        <v>0</v>
      </c>
      <c r="DC29" s="254" t="str">
        <f t="shared" si="16"/>
        <v xml:space="preserve"> </v>
      </c>
      <c r="DD29" s="113"/>
      <c r="DE29" s="101"/>
      <c r="DF29" s="103"/>
      <c r="DG29" s="101"/>
      <c r="DH29" s="101"/>
      <c r="DI29" s="101"/>
      <c r="DJ29" s="103"/>
      <c r="DK29" s="101"/>
      <c r="DL29" s="101"/>
      <c r="DM29" s="101"/>
      <c r="DN29" s="103"/>
      <c r="DO29" s="104"/>
    </row>
    <row r="30" spans="1:119" ht="16.5" customHeight="1" x14ac:dyDescent="0.4">
      <c r="A30" s="3"/>
      <c r="B30" s="179"/>
      <c r="C30" s="177"/>
      <c r="D30" s="238"/>
      <c r="E30" s="229" t="str">
        <f t="shared" si="1"/>
        <v xml:space="preserve"> 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3"/>
      <c r="V30" s="207">
        <f t="shared" si="2"/>
        <v>0</v>
      </c>
      <c r="W30" s="201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3"/>
      <c r="AN30" s="207">
        <f t="shared" si="3"/>
        <v>0</v>
      </c>
      <c r="AO30" s="211">
        <f t="shared" si="4"/>
        <v>0</v>
      </c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207">
        <f t="shared" si="5"/>
        <v>0</v>
      </c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225">
        <f t="shared" si="6"/>
        <v>0</v>
      </c>
      <c r="BZ30" s="227" t="str">
        <f t="shared" si="7"/>
        <v xml:space="preserve"> </v>
      </c>
      <c r="CA30" s="217" t="str">
        <f t="shared" si="8"/>
        <v/>
      </c>
      <c r="CB30" s="216" t="str">
        <f t="shared" si="9"/>
        <v/>
      </c>
      <c r="CC30" s="233" t="str">
        <f t="shared" si="10"/>
        <v/>
      </c>
      <c r="CD30" s="207" t="str">
        <f t="shared" si="11"/>
        <v xml:space="preserve"> </v>
      </c>
      <c r="CE30" s="100"/>
      <c r="CF30" s="247"/>
      <c r="CG30" s="248"/>
      <c r="CH30" s="248"/>
      <c r="CI30" s="248"/>
      <c r="CJ30" s="248"/>
      <c r="CK30" s="248"/>
      <c r="CL30" s="248"/>
      <c r="CM30" s="249"/>
      <c r="CN30" s="235">
        <f t="shared" si="12"/>
        <v>0</v>
      </c>
      <c r="CO30" s="207" t="str">
        <f t="shared" si="0"/>
        <v xml:space="preserve"> </v>
      </c>
      <c r="CP30" s="247"/>
      <c r="CQ30" s="248"/>
      <c r="CR30" s="248"/>
      <c r="CS30" s="248"/>
      <c r="CT30" s="249"/>
      <c r="CU30" s="235">
        <f t="shared" si="13"/>
        <v>0</v>
      </c>
      <c r="CV30" s="207" t="str">
        <f t="shared" si="14"/>
        <v xml:space="preserve"> </v>
      </c>
      <c r="CW30" s="247"/>
      <c r="CX30" s="248"/>
      <c r="CY30" s="247"/>
      <c r="CZ30" s="248"/>
      <c r="DA30" s="247"/>
      <c r="DB30" s="256">
        <f t="shared" si="15"/>
        <v>0</v>
      </c>
      <c r="DC30" s="254" t="str">
        <f t="shared" si="16"/>
        <v xml:space="preserve"> </v>
      </c>
      <c r="DD30" s="113"/>
      <c r="DE30" s="101"/>
      <c r="DF30" s="103"/>
      <c r="DG30" s="101"/>
      <c r="DH30" s="101"/>
      <c r="DI30" s="101"/>
      <c r="DJ30" s="103"/>
      <c r="DK30" s="101"/>
      <c r="DL30" s="101"/>
      <c r="DM30" s="101"/>
      <c r="DN30" s="103"/>
      <c r="DO30" s="104"/>
    </row>
    <row r="31" spans="1:119" ht="16.5" customHeight="1" x14ac:dyDescent="0.4">
      <c r="A31" s="3"/>
      <c r="B31" s="179"/>
      <c r="C31" s="177"/>
      <c r="D31" s="241"/>
      <c r="E31" s="229" t="str">
        <f t="shared" si="1"/>
        <v xml:space="preserve"> </v>
      </c>
      <c r="F31" s="89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3"/>
      <c r="V31" s="207">
        <f t="shared" si="2"/>
        <v>0</v>
      </c>
      <c r="W31" s="201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3"/>
      <c r="AN31" s="207">
        <f t="shared" si="3"/>
        <v>0</v>
      </c>
      <c r="AO31" s="211">
        <f t="shared" si="4"/>
        <v>0</v>
      </c>
      <c r="AP31" s="89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207">
        <f t="shared" si="5"/>
        <v>0</v>
      </c>
      <c r="BG31" s="89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225">
        <f t="shared" si="6"/>
        <v>0</v>
      </c>
      <c r="BZ31" s="227" t="str">
        <f t="shared" si="7"/>
        <v xml:space="preserve"> </v>
      </c>
      <c r="CA31" s="217" t="str">
        <f t="shared" si="8"/>
        <v/>
      </c>
      <c r="CB31" s="216" t="str">
        <f t="shared" si="9"/>
        <v/>
      </c>
      <c r="CC31" s="233" t="str">
        <f t="shared" si="10"/>
        <v/>
      </c>
      <c r="CD31" s="207" t="str">
        <f t="shared" si="11"/>
        <v xml:space="preserve"> </v>
      </c>
      <c r="CE31" s="100"/>
      <c r="CF31" s="247"/>
      <c r="CG31" s="248"/>
      <c r="CH31" s="248"/>
      <c r="CI31" s="248"/>
      <c r="CJ31" s="248"/>
      <c r="CK31" s="248"/>
      <c r="CL31" s="248"/>
      <c r="CM31" s="249"/>
      <c r="CN31" s="235">
        <f t="shared" si="12"/>
        <v>0</v>
      </c>
      <c r="CO31" s="207" t="str">
        <f t="shared" si="0"/>
        <v xml:space="preserve"> </v>
      </c>
      <c r="CP31" s="247"/>
      <c r="CQ31" s="248"/>
      <c r="CR31" s="248"/>
      <c r="CS31" s="248"/>
      <c r="CT31" s="249"/>
      <c r="CU31" s="235">
        <f t="shared" si="13"/>
        <v>0</v>
      </c>
      <c r="CV31" s="207" t="str">
        <f t="shared" si="14"/>
        <v xml:space="preserve"> </v>
      </c>
      <c r="CW31" s="247"/>
      <c r="CX31" s="248"/>
      <c r="CY31" s="247"/>
      <c r="CZ31" s="248"/>
      <c r="DA31" s="247"/>
      <c r="DB31" s="256">
        <f t="shared" si="15"/>
        <v>0</v>
      </c>
      <c r="DC31" s="254" t="str">
        <f t="shared" si="16"/>
        <v xml:space="preserve"> </v>
      </c>
      <c r="DD31" s="113"/>
      <c r="DE31" s="101"/>
      <c r="DF31" s="103"/>
      <c r="DG31" s="101"/>
      <c r="DH31" s="101"/>
      <c r="DI31" s="101"/>
      <c r="DJ31" s="103"/>
      <c r="DK31" s="101"/>
      <c r="DL31" s="101"/>
      <c r="DM31" s="101"/>
      <c r="DN31" s="103"/>
      <c r="DO31" s="104"/>
    </row>
    <row r="32" spans="1:119" ht="16.5" customHeight="1" x14ac:dyDescent="0.4">
      <c r="A32" s="3"/>
      <c r="B32" s="176"/>
      <c r="C32" s="180"/>
      <c r="D32" s="241"/>
      <c r="E32" s="229" t="str">
        <f t="shared" si="1"/>
        <v xml:space="preserve"> </v>
      </c>
      <c r="F32" s="89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3"/>
      <c r="V32" s="207">
        <f t="shared" si="2"/>
        <v>0</v>
      </c>
      <c r="W32" s="201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3"/>
      <c r="AN32" s="207">
        <f t="shared" si="3"/>
        <v>0</v>
      </c>
      <c r="AO32" s="211">
        <f t="shared" si="4"/>
        <v>0</v>
      </c>
      <c r="AP32" s="89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207">
        <f t="shared" si="5"/>
        <v>0</v>
      </c>
      <c r="BG32" s="89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225">
        <f t="shared" si="6"/>
        <v>0</v>
      </c>
      <c r="BZ32" s="227" t="str">
        <f t="shared" si="7"/>
        <v xml:space="preserve"> </v>
      </c>
      <c r="CA32" s="217" t="str">
        <f t="shared" si="8"/>
        <v/>
      </c>
      <c r="CB32" s="216" t="str">
        <f t="shared" si="9"/>
        <v/>
      </c>
      <c r="CC32" s="233" t="str">
        <f t="shared" si="10"/>
        <v/>
      </c>
      <c r="CD32" s="207" t="str">
        <f t="shared" si="11"/>
        <v xml:space="preserve"> </v>
      </c>
      <c r="CE32" s="100"/>
      <c r="CF32" s="247"/>
      <c r="CG32" s="248"/>
      <c r="CH32" s="248"/>
      <c r="CI32" s="248"/>
      <c r="CJ32" s="248"/>
      <c r="CK32" s="248"/>
      <c r="CL32" s="248"/>
      <c r="CM32" s="249"/>
      <c r="CN32" s="235">
        <f t="shared" si="12"/>
        <v>0</v>
      </c>
      <c r="CO32" s="207" t="str">
        <f t="shared" si="0"/>
        <v xml:space="preserve"> </v>
      </c>
      <c r="CP32" s="247"/>
      <c r="CQ32" s="248"/>
      <c r="CR32" s="248"/>
      <c r="CS32" s="248"/>
      <c r="CT32" s="249"/>
      <c r="CU32" s="235">
        <f t="shared" si="13"/>
        <v>0</v>
      </c>
      <c r="CV32" s="207" t="str">
        <f t="shared" si="14"/>
        <v xml:space="preserve"> </v>
      </c>
      <c r="CW32" s="247"/>
      <c r="CX32" s="248"/>
      <c r="CY32" s="247"/>
      <c r="CZ32" s="248"/>
      <c r="DA32" s="247"/>
      <c r="DB32" s="256">
        <f t="shared" si="15"/>
        <v>0</v>
      </c>
      <c r="DC32" s="254" t="str">
        <f t="shared" si="16"/>
        <v xml:space="preserve"> </v>
      </c>
      <c r="DD32" s="113"/>
      <c r="DE32" s="101"/>
      <c r="DF32" s="103"/>
      <c r="DG32" s="101"/>
      <c r="DH32" s="101"/>
      <c r="DI32" s="101"/>
      <c r="DJ32" s="103"/>
      <c r="DK32" s="101"/>
      <c r="DL32" s="101"/>
      <c r="DM32" s="101"/>
      <c r="DN32" s="103"/>
      <c r="DO32" s="104"/>
    </row>
    <row r="33" spans="1:119" ht="16.5" customHeight="1" x14ac:dyDescent="0.4">
      <c r="A33" s="3"/>
      <c r="B33" s="176"/>
      <c r="C33" s="180"/>
      <c r="D33" s="241"/>
      <c r="E33" s="229" t="str">
        <f t="shared" si="1"/>
        <v xml:space="preserve"> </v>
      </c>
      <c r="F33" s="89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3"/>
      <c r="V33" s="207">
        <f t="shared" si="2"/>
        <v>0</v>
      </c>
      <c r="W33" s="201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3"/>
      <c r="AN33" s="207">
        <f t="shared" si="3"/>
        <v>0</v>
      </c>
      <c r="AO33" s="211">
        <f t="shared" si="4"/>
        <v>0</v>
      </c>
      <c r="AP33" s="89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207">
        <f t="shared" si="5"/>
        <v>0</v>
      </c>
      <c r="BG33" s="89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225">
        <f t="shared" si="6"/>
        <v>0</v>
      </c>
      <c r="BZ33" s="227" t="str">
        <f t="shared" si="7"/>
        <v xml:space="preserve"> </v>
      </c>
      <c r="CA33" s="217" t="str">
        <f t="shared" si="8"/>
        <v/>
      </c>
      <c r="CB33" s="216" t="str">
        <f t="shared" si="9"/>
        <v/>
      </c>
      <c r="CC33" s="233" t="str">
        <f t="shared" si="10"/>
        <v/>
      </c>
      <c r="CD33" s="207" t="str">
        <f t="shared" si="11"/>
        <v xml:space="preserve"> </v>
      </c>
      <c r="CE33" s="100"/>
      <c r="CF33" s="247"/>
      <c r="CG33" s="248"/>
      <c r="CH33" s="248"/>
      <c r="CI33" s="248"/>
      <c r="CJ33" s="248"/>
      <c r="CK33" s="248"/>
      <c r="CL33" s="248"/>
      <c r="CM33" s="249"/>
      <c r="CN33" s="235">
        <f t="shared" si="12"/>
        <v>0</v>
      </c>
      <c r="CO33" s="207" t="str">
        <f t="shared" si="0"/>
        <v xml:space="preserve"> </v>
      </c>
      <c r="CP33" s="247"/>
      <c r="CQ33" s="248"/>
      <c r="CR33" s="248"/>
      <c r="CS33" s="248"/>
      <c r="CT33" s="249"/>
      <c r="CU33" s="235">
        <f t="shared" si="13"/>
        <v>0</v>
      </c>
      <c r="CV33" s="207" t="str">
        <f t="shared" si="14"/>
        <v xml:space="preserve"> </v>
      </c>
      <c r="CW33" s="247"/>
      <c r="CX33" s="248"/>
      <c r="CY33" s="247"/>
      <c r="CZ33" s="248"/>
      <c r="DA33" s="247"/>
      <c r="DB33" s="256">
        <f t="shared" si="15"/>
        <v>0</v>
      </c>
      <c r="DC33" s="254" t="str">
        <f t="shared" si="16"/>
        <v xml:space="preserve"> </v>
      </c>
      <c r="DD33" s="113"/>
      <c r="DE33" s="101"/>
      <c r="DF33" s="103"/>
      <c r="DG33" s="101"/>
      <c r="DH33" s="101"/>
      <c r="DI33" s="101"/>
      <c r="DJ33" s="103"/>
      <c r="DK33" s="101"/>
      <c r="DL33" s="101"/>
      <c r="DM33" s="101"/>
      <c r="DN33" s="103"/>
      <c r="DO33" s="104"/>
    </row>
    <row r="34" spans="1:119" ht="16.5" customHeight="1" x14ac:dyDescent="0.4">
      <c r="A34" s="3"/>
      <c r="B34" s="176"/>
      <c r="C34" s="180"/>
      <c r="D34" s="241"/>
      <c r="E34" s="229" t="str">
        <f t="shared" si="1"/>
        <v xml:space="preserve"> </v>
      </c>
      <c r="F34" s="89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3"/>
      <c r="V34" s="207">
        <f t="shared" si="2"/>
        <v>0</v>
      </c>
      <c r="W34" s="201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3"/>
      <c r="AN34" s="207">
        <f t="shared" si="3"/>
        <v>0</v>
      </c>
      <c r="AO34" s="211">
        <f t="shared" si="4"/>
        <v>0</v>
      </c>
      <c r="AP34" s="89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207">
        <f t="shared" si="5"/>
        <v>0</v>
      </c>
      <c r="BG34" s="89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225">
        <f t="shared" si="6"/>
        <v>0</v>
      </c>
      <c r="BZ34" s="227" t="str">
        <f t="shared" si="7"/>
        <v xml:space="preserve"> </v>
      </c>
      <c r="CA34" s="217" t="str">
        <f t="shared" si="8"/>
        <v/>
      </c>
      <c r="CB34" s="216" t="str">
        <f t="shared" si="9"/>
        <v/>
      </c>
      <c r="CC34" s="233" t="str">
        <f t="shared" si="10"/>
        <v/>
      </c>
      <c r="CD34" s="207" t="str">
        <f t="shared" si="11"/>
        <v xml:space="preserve"> </v>
      </c>
      <c r="CE34" s="100"/>
      <c r="CF34" s="247"/>
      <c r="CG34" s="248"/>
      <c r="CH34" s="248"/>
      <c r="CI34" s="248"/>
      <c r="CJ34" s="248"/>
      <c r="CK34" s="248"/>
      <c r="CL34" s="248"/>
      <c r="CM34" s="249"/>
      <c r="CN34" s="235">
        <f t="shared" si="12"/>
        <v>0</v>
      </c>
      <c r="CO34" s="207" t="str">
        <f t="shared" si="0"/>
        <v xml:space="preserve"> </v>
      </c>
      <c r="CP34" s="247"/>
      <c r="CQ34" s="248"/>
      <c r="CR34" s="248"/>
      <c r="CS34" s="248"/>
      <c r="CT34" s="249"/>
      <c r="CU34" s="235">
        <f t="shared" si="13"/>
        <v>0</v>
      </c>
      <c r="CV34" s="207" t="str">
        <f t="shared" si="14"/>
        <v xml:space="preserve"> </v>
      </c>
      <c r="CW34" s="247"/>
      <c r="CX34" s="248"/>
      <c r="CY34" s="247"/>
      <c r="CZ34" s="248"/>
      <c r="DA34" s="247"/>
      <c r="DB34" s="256">
        <f t="shared" si="15"/>
        <v>0</v>
      </c>
      <c r="DC34" s="254" t="str">
        <f t="shared" si="16"/>
        <v xml:space="preserve"> </v>
      </c>
      <c r="DD34" s="113"/>
      <c r="DE34" s="101"/>
      <c r="DF34" s="103"/>
      <c r="DG34" s="101"/>
      <c r="DH34" s="101"/>
      <c r="DI34" s="101"/>
      <c r="DJ34" s="103"/>
      <c r="DK34" s="101"/>
      <c r="DL34" s="101"/>
      <c r="DM34" s="101"/>
      <c r="DN34" s="103"/>
      <c r="DO34" s="104"/>
    </row>
    <row r="35" spans="1:119" ht="16.5" customHeight="1" x14ac:dyDescent="0.4">
      <c r="A35" s="3"/>
      <c r="B35" s="176"/>
      <c r="C35" s="180"/>
      <c r="D35" s="241"/>
      <c r="E35" s="229" t="str">
        <f t="shared" si="1"/>
        <v xml:space="preserve"> </v>
      </c>
      <c r="F35" s="89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3"/>
      <c r="V35" s="207">
        <f t="shared" si="2"/>
        <v>0</v>
      </c>
      <c r="W35" s="201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3"/>
      <c r="AN35" s="207">
        <f t="shared" si="3"/>
        <v>0</v>
      </c>
      <c r="AO35" s="211">
        <f t="shared" si="4"/>
        <v>0</v>
      </c>
      <c r="AP35" s="89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207">
        <f t="shared" si="5"/>
        <v>0</v>
      </c>
      <c r="BG35" s="89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225">
        <f t="shared" si="6"/>
        <v>0</v>
      </c>
      <c r="BZ35" s="227" t="str">
        <f t="shared" si="7"/>
        <v xml:space="preserve"> </v>
      </c>
      <c r="CA35" s="217" t="str">
        <f t="shared" si="8"/>
        <v/>
      </c>
      <c r="CB35" s="216" t="str">
        <f t="shared" si="9"/>
        <v/>
      </c>
      <c r="CC35" s="233" t="str">
        <f t="shared" si="10"/>
        <v/>
      </c>
      <c r="CD35" s="207" t="str">
        <f t="shared" si="11"/>
        <v xml:space="preserve"> </v>
      </c>
      <c r="CE35" s="100"/>
      <c r="CF35" s="247"/>
      <c r="CG35" s="248"/>
      <c r="CH35" s="248"/>
      <c r="CI35" s="248"/>
      <c r="CJ35" s="248"/>
      <c r="CK35" s="248"/>
      <c r="CL35" s="248"/>
      <c r="CM35" s="249"/>
      <c r="CN35" s="235">
        <f t="shared" si="12"/>
        <v>0</v>
      </c>
      <c r="CO35" s="207" t="str">
        <f t="shared" si="0"/>
        <v xml:space="preserve"> </v>
      </c>
      <c r="CP35" s="247"/>
      <c r="CQ35" s="248"/>
      <c r="CR35" s="248"/>
      <c r="CS35" s="248"/>
      <c r="CT35" s="249"/>
      <c r="CU35" s="235">
        <f t="shared" si="13"/>
        <v>0</v>
      </c>
      <c r="CV35" s="207" t="str">
        <f t="shared" si="14"/>
        <v xml:space="preserve"> </v>
      </c>
      <c r="CW35" s="247"/>
      <c r="CX35" s="248"/>
      <c r="CY35" s="247"/>
      <c r="CZ35" s="248"/>
      <c r="DA35" s="247"/>
      <c r="DB35" s="256">
        <f t="shared" si="15"/>
        <v>0</v>
      </c>
      <c r="DC35" s="254" t="str">
        <f t="shared" si="16"/>
        <v xml:space="preserve"> </v>
      </c>
      <c r="DD35" s="113"/>
      <c r="DE35" s="101"/>
      <c r="DF35" s="103"/>
      <c r="DG35" s="101"/>
      <c r="DH35" s="101"/>
      <c r="DI35" s="101"/>
      <c r="DJ35" s="103"/>
      <c r="DK35" s="101"/>
      <c r="DL35" s="101"/>
      <c r="DM35" s="101"/>
      <c r="DN35" s="103"/>
      <c r="DO35" s="104"/>
    </row>
    <row r="36" spans="1:119" ht="16.5" customHeight="1" x14ac:dyDescent="0.4">
      <c r="A36" s="3"/>
      <c r="B36" s="176"/>
      <c r="C36" s="180"/>
      <c r="D36" s="241"/>
      <c r="E36" s="229" t="str">
        <f t="shared" si="1"/>
        <v xml:space="preserve"> </v>
      </c>
      <c r="F36" s="89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3"/>
      <c r="V36" s="207">
        <f t="shared" si="2"/>
        <v>0</v>
      </c>
      <c r="W36" s="201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3"/>
      <c r="AN36" s="207">
        <f t="shared" si="3"/>
        <v>0</v>
      </c>
      <c r="AO36" s="211">
        <f t="shared" si="4"/>
        <v>0</v>
      </c>
      <c r="AP36" s="89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207">
        <f t="shared" si="5"/>
        <v>0</v>
      </c>
      <c r="BG36" s="89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225">
        <f t="shared" si="6"/>
        <v>0</v>
      </c>
      <c r="BZ36" s="227" t="str">
        <f t="shared" si="7"/>
        <v xml:space="preserve"> </v>
      </c>
      <c r="CA36" s="217" t="str">
        <f t="shared" si="8"/>
        <v/>
      </c>
      <c r="CB36" s="216" t="str">
        <f t="shared" si="9"/>
        <v/>
      </c>
      <c r="CC36" s="233" t="str">
        <f t="shared" si="10"/>
        <v/>
      </c>
      <c r="CD36" s="207" t="str">
        <f t="shared" si="11"/>
        <v xml:space="preserve"> </v>
      </c>
      <c r="CE36" s="100"/>
      <c r="CF36" s="247"/>
      <c r="CG36" s="248"/>
      <c r="CH36" s="248"/>
      <c r="CI36" s="248"/>
      <c r="CJ36" s="248"/>
      <c r="CK36" s="248"/>
      <c r="CL36" s="248"/>
      <c r="CM36" s="249"/>
      <c r="CN36" s="235">
        <f t="shared" si="12"/>
        <v>0</v>
      </c>
      <c r="CO36" s="207" t="str">
        <f t="shared" si="0"/>
        <v xml:space="preserve"> </v>
      </c>
      <c r="CP36" s="247"/>
      <c r="CQ36" s="248"/>
      <c r="CR36" s="248"/>
      <c r="CS36" s="248"/>
      <c r="CT36" s="249"/>
      <c r="CU36" s="235">
        <f t="shared" si="13"/>
        <v>0</v>
      </c>
      <c r="CV36" s="207" t="str">
        <f t="shared" si="14"/>
        <v xml:space="preserve"> </v>
      </c>
      <c r="CW36" s="247"/>
      <c r="CX36" s="248"/>
      <c r="CY36" s="247"/>
      <c r="CZ36" s="248"/>
      <c r="DA36" s="247"/>
      <c r="DB36" s="256">
        <f t="shared" si="15"/>
        <v>0</v>
      </c>
      <c r="DC36" s="254" t="str">
        <f t="shared" si="16"/>
        <v xml:space="preserve"> </v>
      </c>
      <c r="DD36" s="113"/>
      <c r="DE36" s="101"/>
      <c r="DF36" s="103"/>
      <c r="DG36" s="101"/>
      <c r="DH36" s="101"/>
      <c r="DI36" s="101"/>
      <c r="DJ36" s="103"/>
      <c r="DK36" s="101"/>
      <c r="DL36" s="101"/>
      <c r="DM36" s="101"/>
      <c r="DN36" s="103"/>
      <c r="DO36" s="104"/>
    </row>
    <row r="37" spans="1:119" ht="16.5" customHeight="1" x14ac:dyDescent="0.4">
      <c r="A37" s="3"/>
      <c r="B37" s="176"/>
      <c r="C37" s="180"/>
      <c r="D37" s="241"/>
      <c r="E37" s="229" t="str">
        <f t="shared" si="1"/>
        <v xml:space="preserve"> </v>
      </c>
      <c r="F37" s="89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3"/>
      <c r="V37" s="207">
        <f t="shared" si="2"/>
        <v>0</v>
      </c>
      <c r="W37" s="201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3"/>
      <c r="AN37" s="207">
        <f t="shared" si="3"/>
        <v>0</v>
      </c>
      <c r="AO37" s="211">
        <f t="shared" si="4"/>
        <v>0</v>
      </c>
      <c r="AP37" s="89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207">
        <f t="shared" si="5"/>
        <v>0</v>
      </c>
      <c r="BG37" s="89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225">
        <f t="shared" si="6"/>
        <v>0</v>
      </c>
      <c r="BZ37" s="227" t="str">
        <f t="shared" si="7"/>
        <v xml:space="preserve"> </v>
      </c>
      <c r="CA37" s="217" t="str">
        <f t="shared" si="8"/>
        <v/>
      </c>
      <c r="CB37" s="216" t="str">
        <f t="shared" si="9"/>
        <v/>
      </c>
      <c r="CC37" s="233" t="str">
        <f t="shared" si="10"/>
        <v/>
      </c>
      <c r="CD37" s="207" t="str">
        <f t="shared" si="11"/>
        <v xml:space="preserve"> </v>
      </c>
      <c r="CE37" s="100"/>
      <c r="CF37" s="247"/>
      <c r="CG37" s="248"/>
      <c r="CH37" s="248"/>
      <c r="CI37" s="248"/>
      <c r="CJ37" s="248"/>
      <c r="CK37" s="248"/>
      <c r="CL37" s="248"/>
      <c r="CM37" s="249"/>
      <c r="CN37" s="235">
        <f t="shared" si="12"/>
        <v>0</v>
      </c>
      <c r="CO37" s="207" t="str">
        <f t="shared" si="0"/>
        <v xml:space="preserve"> </v>
      </c>
      <c r="CP37" s="247"/>
      <c r="CQ37" s="248"/>
      <c r="CR37" s="248"/>
      <c r="CS37" s="248"/>
      <c r="CT37" s="249"/>
      <c r="CU37" s="235">
        <f t="shared" si="13"/>
        <v>0</v>
      </c>
      <c r="CV37" s="207" t="str">
        <f t="shared" si="14"/>
        <v xml:space="preserve"> </v>
      </c>
      <c r="CW37" s="247"/>
      <c r="CX37" s="248"/>
      <c r="CY37" s="247"/>
      <c r="CZ37" s="248"/>
      <c r="DA37" s="247"/>
      <c r="DB37" s="256">
        <f t="shared" si="15"/>
        <v>0</v>
      </c>
      <c r="DC37" s="254" t="str">
        <f t="shared" si="16"/>
        <v xml:space="preserve"> </v>
      </c>
      <c r="DD37" s="113"/>
      <c r="DE37" s="101"/>
      <c r="DF37" s="103"/>
      <c r="DG37" s="101"/>
      <c r="DH37" s="101"/>
      <c r="DI37" s="101"/>
      <c r="DJ37" s="103"/>
      <c r="DK37" s="101"/>
      <c r="DL37" s="101"/>
      <c r="DM37" s="101"/>
      <c r="DN37" s="103"/>
      <c r="DO37" s="104"/>
    </row>
    <row r="38" spans="1:119" ht="16.5" customHeight="1" x14ac:dyDescent="0.4">
      <c r="A38" s="3"/>
      <c r="B38" s="176"/>
      <c r="C38" s="180"/>
      <c r="D38" s="241"/>
      <c r="E38" s="229" t="str">
        <f t="shared" si="1"/>
        <v xml:space="preserve"> </v>
      </c>
      <c r="F38" s="89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3"/>
      <c r="V38" s="207">
        <f t="shared" si="2"/>
        <v>0</v>
      </c>
      <c r="W38" s="201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3"/>
      <c r="AN38" s="207">
        <f t="shared" si="3"/>
        <v>0</v>
      </c>
      <c r="AO38" s="211">
        <f t="shared" si="4"/>
        <v>0</v>
      </c>
      <c r="AP38" s="89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207">
        <f t="shared" si="5"/>
        <v>0</v>
      </c>
      <c r="BG38" s="89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225">
        <f t="shared" si="6"/>
        <v>0</v>
      </c>
      <c r="BZ38" s="227" t="str">
        <f t="shared" si="7"/>
        <v xml:space="preserve"> </v>
      </c>
      <c r="CA38" s="217" t="str">
        <f t="shared" si="8"/>
        <v/>
      </c>
      <c r="CB38" s="216" t="str">
        <f>IF(ISBLANK(D38),"",IF(BY38="","-",BY38))</f>
        <v/>
      </c>
      <c r="CC38" s="233" t="str">
        <f t="shared" si="10"/>
        <v/>
      </c>
      <c r="CD38" s="207" t="str">
        <f t="shared" si="11"/>
        <v xml:space="preserve"> </v>
      </c>
      <c r="CE38" s="100"/>
      <c r="CF38" s="247"/>
      <c r="CG38" s="248"/>
      <c r="CH38" s="248"/>
      <c r="CI38" s="248"/>
      <c r="CJ38" s="248"/>
      <c r="CK38" s="248"/>
      <c r="CL38" s="248"/>
      <c r="CM38" s="249"/>
      <c r="CN38" s="235">
        <f t="shared" si="12"/>
        <v>0</v>
      </c>
      <c r="CO38" s="207" t="str">
        <f t="shared" si="0"/>
        <v xml:space="preserve"> </v>
      </c>
      <c r="CP38" s="247"/>
      <c r="CQ38" s="248"/>
      <c r="CR38" s="248"/>
      <c r="CS38" s="248"/>
      <c r="CT38" s="249"/>
      <c r="CU38" s="235">
        <f t="shared" si="13"/>
        <v>0</v>
      </c>
      <c r="CV38" s="207" t="str">
        <f t="shared" si="14"/>
        <v xml:space="preserve"> </v>
      </c>
      <c r="CW38" s="247"/>
      <c r="CX38" s="248"/>
      <c r="CY38" s="247"/>
      <c r="CZ38" s="248"/>
      <c r="DA38" s="247"/>
      <c r="DB38" s="256">
        <f t="shared" si="15"/>
        <v>0</v>
      </c>
      <c r="DC38" s="254" t="str">
        <f t="shared" si="16"/>
        <v xml:space="preserve"> </v>
      </c>
      <c r="DD38" s="113"/>
      <c r="DE38" s="101"/>
      <c r="DF38" s="103"/>
      <c r="DG38" s="101"/>
      <c r="DH38" s="101"/>
      <c r="DI38" s="101"/>
      <c r="DJ38" s="103"/>
      <c r="DK38" s="101"/>
      <c r="DL38" s="101"/>
      <c r="DM38" s="101"/>
      <c r="DN38" s="103"/>
      <c r="DO38" s="104"/>
    </row>
    <row r="39" spans="1:119" ht="16.5" customHeight="1" x14ac:dyDescent="0.4">
      <c r="A39" s="3"/>
      <c r="B39" s="176"/>
      <c r="C39" s="180"/>
      <c r="D39" s="241"/>
      <c r="E39" s="229" t="str">
        <f t="shared" si="1"/>
        <v xml:space="preserve"> </v>
      </c>
      <c r="F39" s="89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3"/>
      <c r="V39" s="207">
        <f t="shared" si="2"/>
        <v>0</v>
      </c>
      <c r="W39" s="201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3"/>
      <c r="AN39" s="207">
        <f t="shared" si="3"/>
        <v>0</v>
      </c>
      <c r="AO39" s="211">
        <f t="shared" si="4"/>
        <v>0</v>
      </c>
      <c r="AP39" s="89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207">
        <f t="shared" si="5"/>
        <v>0</v>
      </c>
      <c r="BG39" s="89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225">
        <f t="shared" si="6"/>
        <v>0</v>
      </c>
      <c r="BZ39" s="227" t="str">
        <f t="shared" si="7"/>
        <v xml:space="preserve"> </v>
      </c>
      <c r="CA39" s="217" t="str">
        <f t="shared" si="8"/>
        <v/>
      </c>
      <c r="CB39" s="216" t="str">
        <f t="shared" si="9"/>
        <v/>
      </c>
      <c r="CC39" s="233" t="str">
        <f t="shared" si="10"/>
        <v/>
      </c>
      <c r="CD39" s="207" t="str">
        <f t="shared" si="11"/>
        <v xml:space="preserve"> </v>
      </c>
      <c r="CE39" s="100"/>
      <c r="CF39" s="247"/>
      <c r="CG39" s="248"/>
      <c r="CH39" s="248"/>
      <c r="CI39" s="248"/>
      <c r="CJ39" s="248"/>
      <c r="CK39" s="248"/>
      <c r="CL39" s="248"/>
      <c r="CM39" s="249"/>
      <c r="CN39" s="235">
        <f t="shared" si="12"/>
        <v>0</v>
      </c>
      <c r="CO39" s="207" t="str">
        <f t="shared" si="0"/>
        <v xml:space="preserve"> </v>
      </c>
      <c r="CP39" s="247"/>
      <c r="CQ39" s="248"/>
      <c r="CR39" s="248"/>
      <c r="CS39" s="248"/>
      <c r="CT39" s="249"/>
      <c r="CU39" s="235">
        <f t="shared" si="13"/>
        <v>0</v>
      </c>
      <c r="CV39" s="207" t="str">
        <f t="shared" si="14"/>
        <v xml:space="preserve"> </v>
      </c>
      <c r="CW39" s="247"/>
      <c r="CX39" s="248"/>
      <c r="CY39" s="247"/>
      <c r="CZ39" s="248"/>
      <c r="DA39" s="247"/>
      <c r="DB39" s="256">
        <f t="shared" si="15"/>
        <v>0</v>
      </c>
      <c r="DC39" s="254" t="str">
        <f t="shared" si="16"/>
        <v xml:space="preserve"> </v>
      </c>
      <c r="DD39" s="113"/>
      <c r="DE39" s="101"/>
      <c r="DF39" s="103"/>
      <c r="DG39" s="101"/>
      <c r="DH39" s="101"/>
      <c r="DI39" s="101"/>
      <c r="DJ39" s="103"/>
      <c r="DK39" s="101"/>
      <c r="DL39" s="101"/>
      <c r="DM39" s="101"/>
      <c r="DN39" s="103"/>
      <c r="DO39" s="104"/>
    </row>
    <row r="40" spans="1:119" ht="16.5" customHeight="1" x14ac:dyDescent="0.4">
      <c r="A40" s="3"/>
      <c r="B40" s="176"/>
      <c r="C40" s="180"/>
      <c r="D40" s="241"/>
      <c r="E40" s="229" t="str">
        <f t="shared" si="1"/>
        <v xml:space="preserve"> </v>
      </c>
      <c r="F40" s="89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3"/>
      <c r="V40" s="207">
        <f t="shared" si="2"/>
        <v>0</v>
      </c>
      <c r="W40" s="201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3"/>
      <c r="AN40" s="207">
        <f t="shared" si="3"/>
        <v>0</v>
      </c>
      <c r="AO40" s="211">
        <f t="shared" si="4"/>
        <v>0</v>
      </c>
      <c r="AP40" s="89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207">
        <f t="shared" si="5"/>
        <v>0</v>
      </c>
      <c r="BG40" s="89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225">
        <f t="shared" si="6"/>
        <v>0</v>
      </c>
      <c r="BZ40" s="227" t="str">
        <f t="shared" si="7"/>
        <v xml:space="preserve"> </v>
      </c>
      <c r="CA40" s="217" t="str">
        <f t="shared" si="8"/>
        <v/>
      </c>
      <c r="CB40" s="216" t="str">
        <f t="shared" si="9"/>
        <v/>
      </c>
      <c r="CC40" s="233" t="str">
        <f t="shared" si="10"/>
        <v/>
      </c>
      <c r="CD40" s="207" t="str">
        <f t="shared" si="11"/>
        <v xml:space="preserve"> </v>
      </c>
      <c r="CE40" s="100"/>
      <c r="CF40" s="247"/>
      <c r="CG40" s="248"/>
      <c r="CH40" s="248"/>
      <c r="CI40" s="248"/>
      <c r="CJ40" s="248"/>
      <c r="CK40" s="248"/>
      <c r="CL40" s="248"/>
      <c r="CM40" s="249"/>
      <c r="CN40" s="235">
        <f t="shared" si="12"/>
        <v>0</v>
      </c>
      <c r="CO40" s="207" t="str">
        <f t="shared" si="0"/>
        <v xml:space="preserve"> </v>
      </c>
      <c r="CP40" s="247"/>
      <c r="CQ40" s="248"/>
      <c r="CR40" s="248"/>
      <c r="CS40" s="248"/>
      <c r="CT40" s="249"/>
      <c r="CU40" s="235">
        <f t="shared" si="13"/>
        <v>0</v>
      </c>
      <c r="CV40" s="207" t="str">
        <f t="shared" si="14"/>
        <v xml:space="preserve"> </v>
      </c>
      <c r="CW40" s="247"/>
      <c r="CX40" s="248"/>
      <c r="CY40" s="247"/>
      <c r="CZ40" s="248"/>
      <c r="DA40" s="247"/>
      <c r="DB40" s="256">
        <f t="shared" si="15"/>
        <v>0</v>
      </c>
      <c r="DC40" s="254" t="str">
        <f t="shared" si="16"/>
        <v xml:space="preserve"> </v>
      </c>
      <c r="DD40" s="113"/>
      <c r="DE40" s="101"/>
      <c r="DF40" s="103"/>
      <c r="DG40" s="101"/>
      <c r="DH40" s="101"/>
      <c r="DI40" s="101"/>
      <c r="DJ40" s="103"/>
      <c r="DK40" s="101"/>
      <c r="DL40" s="101"/>
      <c r="DM40" s="101"/>
      <c r="DN40" s="103"/>
      <c r="DO40" s="104"/>
    </row>
    <row r="41" spans="1:119" ht="16.5" customHeight="1" x14ac:dyDescent="0.4">
      <c r="A41" s="3"/>
      <c r="B41" s="176"/>
      <c r="C41" s="180"/>
      <c r="D41" s="241"/>
      <c r="E41" s="229" t="str">
        <f t="shared" si="1"/>
        <v xml:space="preserve"> </v>
      </c>
      <c r="F41" s="89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3"/>
      <c r="V41" s="207">
        <f t="shared" si="2"/>
        <v>0</v>
      </c>
      <c r="W41" s="201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3"/>
      <c r="AN41" s="207">
        <f t="shared" si="3"/>
        <v>0</v>
      </c>
      <c r="AO41" s="211">
        <f t="shared" si="4"/>
        <v>0</v>
      </c>
      <c r="AP41" s="89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207">
        <f t="shared" si="5"/>
        <v>0</v>
      </c>
      <c r="BG41" s="89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225">
        <f t="shared" si="6"/>
        <v>0</v>
      </c>
      <c r="BZ41" s="227" t="str">
        <f t="shared" si="7"/>
        <v xml:space="preserve"> </v>
      </c>
      <c r="CA41" s="217" t="str">
        <f t="shared" si="8"/>
        <v/>
      </c>
      <c r="CB41" s="216" t="str">
        <f t="shared" si="9"/>
        <v/>
      </c>
      <c r="CC41" s="233" t="str">
        <f t="shared" si="10"/>
        <v/>
      </c>
      <c r="CD41" s="207" t="str">
        <f t="shared" si="11"/>
        <v xml:space="preserve"> </v>
      </c>
      <c r="CE41" s="100"/>
      <c r="CF41" s="247"/>
      <c r="CG41" s="248"/>
      <c r="CH41" s="248"/>
      <c r="CI41" s="248"/>
      <c r="CJ41" s="248"/>
      <c r="CK41" s="248"/>
      <c r="CL41" s="248"/>
      <c r="CM41" s="249"/>
      <c r="CN41" s="235">
        <f t="shared" si="12"/>
        <v>0</v>
      </c>
      <c r="CO41" s="207" t="str">
        <f t="shared" si="0"/>
        <v xml:space="preserve"> </v>
      </c>
      <c r="CP41" s="247"/>
      <c r="CQ41" s="248"/>
      <c r="CR41" s="248"/>
      <c r="CS41" s="248"/>
      <c r="CT41" s="249"/>
      <c r="CU41" s="235">
        <f t="shared" si="13"/>
        <v>0</v>
      </c>
      <c r="CV41" s="207" t="str">
        <f t="shared" si="14"/>
        <v xml:space="preserve"> </v>
      </c>
      <c r="CW41" s="247"/>
      <c r="CX41" s="248"/>
      <c r="CY41" s="247"/>
      <c r="CZ41" s="248"/>
      <c r="DA41" s="247"/>
      <c r="DB41" s="256">
        <f t="shared" si="15"/>
        <v>0</v>
      </c>
      <c r="DC41" s="254" t="str">
        <f t="shared" si="16"/>
        <v xml:space="preserve"> </v>
      </c>
      <c r="DD41" s="113"/>
      <c r="DE41" s="101"/>
      <c r="DF41" s="103"/>
      <c r="DG41" s="101"/>
      <c r="DH41" s="101"/>
      <c r="DI41" s="101"/>
      <c r="DJ41" s="103"/>
      <c r="DK41" s="101"/>
      <c r="DL41" s="101"/>
      <c r="DM41" s="101"/>
      <c r="DN41" s="103"/>
      <c r="DO41" s="104"/>
    </row>
    <row r="42" spans="1:119" ht="16.5" customHeight="1" x14ac:dyDescent="0.4">
      <c r="A42" s="3"/>
      <c r="B42" s="176"/>
      <c r="C42" s="180"/>
      <c r="D42" s="241"/>
      <c r="E42" s="229" t="str">
        <f t="shared" si="1"/>
        <v xml:space="preserve"> </v>
      </c>
      <c r="F42" s="89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3"/>
      <c r="V42" s="207">
        <f t="shared" si="2"/>
        <v>0</v>
      </c>
      <c r="W42" s="201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3"/>
      <c r="AN42" s="207">
        <f t="shared" si="3"/>
        <v>0</v>
      </c>
      <c r="AO42" s="211">
        <f t="shared" si="4"/>
        <v>0</v>
      </c>
      <c r="AP42" s="89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207">
        <f t="shared" si="5"/>
        <v>0</v>
      </c>
      <c r="BG42" s="89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225">
        <f t="shared" si="6"/>
        <v>0</v>
      </c>
      <c r="BZ42" s="227" t="str">
        <f t="shared" si="7"/>
        <v xml:space="preserve"> </v>
      </c>
      <c r="CA42" s="217" t="str">
        <f t="shared" si="8"/>
        <v/>
      </c>
      <c r="CB42" s="216" t="str">
        <f t="shared" si="9"/>
        <v/>
      </c>
      <c r="CC42" s="233" t="str">
        <f t="shared" si="10"/>
        <v/>
      </c>
      <c r="CD42" s="207" t="str">
        <f t="shared" si="11"/>
        <v xml:space="preserve"> </v>
      </c>
      <c r="CE42" s="100"/>
      <c r="CF42" s="247"/>
      <c r="CG42" s="248"/>
      <c r="CH42" s="248"/>
      <c r="CI42" s="248"/>
      <c r="CJ42" s="248"/>
      <c r="CK42" s="248"/>
      <c r="CL42" s="248"/>
      <c r="CM42" s="249"/>
      <c r="CN42" s="235">
        <f t="shared" si="12"/>
        <v>0</v>
      </c>
      <c r="CO42" s="207" t="str">
        <f t="shared" si="0"/>
        <v xml:space="preserve"> </v>
      </c>
      <c r="CP42" s="247"/>
      <c r="CQ42" s="248"/>
      <c r="CR42" s="248"/>
      <c r="CS42" s="248"/>
      <c r="CT42" s="249"/>
      <c r="CU42" s="235">
        <f t="shared" si="13"/>
        <v>0</v>
      </c>
      <c r="CV42" s="207" t="str">
        <f t="shared" si="14"/>
        <v xml:space="preserve"> </v>
      </c>
      <c r="CW42" s="247"/>
      <c r="CX42" s="248"/>
      <c r="CY42" s="247"/>
      <c r="CZ42" s="248"/>
      <c r="DA42" s="247"/>
      <c r="DB42" s="256">
        <f t="shared" si="15"/>
        <v>0</v>
      </c>
      <c r="DC42" s="254" t="str">
        <f t="shared" si="16"/>
        <v xml:space="preserve"> </v>
      </c>
      <c r="DD42" s="113"/>
      <c r="DE42" s="101"/>
      <c r="DF42" s="103"/>
      <c r="DG42" s="101"/>
      <c r="DH42" s="101"/>
      <c r="DI42" s="101"/>
      <c r="DJ42" s="103"/>
      <c r="DK42" s="101"/>
      <c r="DL42" s="101"/>
      <c r="DM42" s="101"/>
      <c r="DN42" s="103"/>
      <c r="DO42" s="104"/>
    </row>
    <row r="43" spans="1:119" ht="16.5" customHeight="1" x14ac:dyDescent="0.25">
      <c r="A43" s="3"/>
      <c r="B43" s="176"/>
      <c r="C43" s="180"/>
      <c r="D43" s="175"/>
      <c r="E43" s="229" t="str">
        <f t="shared" si="1"/>
        <v xml:space="preserve"> </v>
      </c>
      <c r="F43" s="89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3"/>
      <c r="V43" s="207">
        <f t="shared" si="2"/>
        <v>0</v>
      </c>
      <c r="W43" s="201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3"/>
      <c r="AN43" s="207">
        <f t="shared" si="3"/>
        <v>0</v>
      </c>
      <c r="AO43" s="211">
        <f t="shared" si="4"/>
        <v>0</v>
      </c>
      <c r="AP43" s="89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207">
        <f t="shared" si="5"/>
        <v>0</v>
      </c>
      <c r="BG43" s="89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225">
        <f t="shared" si="6"/>
        <v>0</v>
      </c>
      <c r="BZ43" s="227" t="str">
        <f t="shared" si="7"/>
        <v xml:space="preserve"> </v>
      </c>
      <c r="CA43" s="217" t="str">
        <f t="shared" si="8"/>
        <v/>
      </c>
      <c r="CB43" s="216" t="str">
        <f t="shared" si="9"/>
        <v/>
      </c>
      <c r="CC43" s="233" t="str">
        <f t="shared" si="10"/>
        <v/>
      </c>
      <c r="CD43" s="207" t="str">
        <f t="shared" si="11"/>
        <v xml:space="preserve"> </v>
      </c>
      <c r="CE43" s="100"/>
      <c r="CF43" s="247"/>
      <c r="CG43" s="248"/>
      <c r="CH43" s="248"/>
      <c r="CI43" s="248"/>
      <c r="CJ43" s="248"/>
      <c r="CK43" s="248"/>
      <c r="CL43" s="248"/>
      <c r="CM43" s="249"/>
      <c r="CN43" s="235">
        <f t="shared" si="12"/>
        <v>0</v>
      </c>
      <c r="CO43" s="207" t="str">
        <f t="shared" si="0"/>
        <v xml:space="preserve"> </v>
      </c>
      <c r="CP43" s="247"/>
      <c r="CQ43" s="248"/>
      <c r="CR43" s="248"/>
      <c r="CS43" s="248"/>
      <c r="CT43" s="249"/>
      <c r="CU43" s="235">
        <f t="shared" si="13"/>
        <v>0</v>
      </c>
      <c r="CV43" s="207" t="str">
        <f t="shared" si="14"/>
        <v xml:space="preserve"> </v>
      </c>
      <c r="CW43" s="247"/>
      <c r="CX43" s="248"/>
      <c r="CY43" s="247"/>
      <c r="CZ43" s="248"/>
      <c r="DA43" s="247"/>
      <c r="DB43" s="256">
        <f t="shared" si="15"/>
        <v>0</v>
      </c>
      <c r="DC43" s="254" t="str">
        <f t="shared" si="16"/>
        <v xml:space="preserve"> </v>
      </c>
      <c r="DD43" s="113"/>
      <c r="DE43" s="101"/>
      <c r="DF43" s="103"/>
      <c r="DG43" s="101"/>
      <c r="DH43" s="101"/>
      <c r="DI43" s="101"/>
      <c r="DJ43" s="103"/>
      <c r="DK43" s="101"/>
      <c r="DL43" s="101"/>
      <c r="DM43" s="101"/>
      <c r="DN43" s="103"/>
      <c r="DO43" s="104"/>
    </row>
    <row r="44" spans="1:119" ht="16.5" customHeight="1" x14ac:dyDescent="0.25">
      <c r="A44" s="3"/>
      <c r="B44" s="176"/>
      <c r="C44" s="180"/>
      <c r="D44" s="175"/>
      <c r="E44" s="229" t="str">
        <f t="shared" ref="E44:E55" si="17">IF(ISBLANK(D44)," ",A44)</f>
        <v xml:space="preserve"> </v>
      </c>
      <c r="F44" s="89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3"/>
      <c r="V44" s="207">
        <f t="shared" si="2"/>
        <v>0</v>
      </c>
      <c r="W44" s="201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3"/>
      <c r="AN44" s="207">
        <f t="shared" si="3"/>
        <v>0</v>
      </c>
      <c r="AO44" s="211">
        <f t="shared" si="4"/>
        <v>0</v>
      </c>
      <c r="AP44" s="89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207">
        <f t="shared" si="5"/>
        <v>0</v>
      </c>
      <c r="BG44" s="89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225">
        <f t="shared" si="6"/>
        <v>0</v>
      </c>
      <c r="BZ44" s="227" t="str">
        <f t="shared" si="7"/>
        <v xml:space="preserve"> </v>
      </c>
      <c r="CA44" s="217" t="str">
        <f t="shared" si="8"/>
        <v/>
      </c>
      <c r="CB44" s="216" t="str">
        <f t="shared" si="9"/>
        <v/>
      </c>
      <c r="CC44" s="233" t="str">
        <f t="shared" si="10"/>
        <v/>
      </c>
      <c r="CD44" s="207" t="str">
        <f t="shared" si="11"/>
        <v xml:space="preserve"> </v>
      </c>
      <c r="CE44" s="100"/>
      <c r="CF44" s="247"/>
      <c r="CG44" s="248"/>
      <c r="CH44" s="248"/>
      <c r="CI44" s="248"/>
      <c r="CJ44" s="248"/>
      <c r="CK44" s="248"/>
      <c r="CL44" s="248"/>
      <c r="CM44" s="249"/>
      <c r="CN44" s="235">
        <f t="shared" si="12"/>
        <v>0</v>
      </c>
      <c r="CO44" s="207" t="str">
        <f t="shared" si="0"/>
        <v xml:space="preserve"> </v>
      </c>
      <c r="CP44" s="247"/>
      <c r="CQ44" s="248"/>
      <c r="CR44" s="248"/>
      <c r="CS44" s="248"/>
      <c r="CT44" s="249"/>
      <c r="CU44" s="235">
        <f t="shared" si="13"/>
        <v>0</v>
      </c>
      <c r="CV44" s="207" t="str">
        <f t="shared" si="14"/>
        <v xml:space="preserve"> </v>
      </c>
      <c r="CW44" s="247"/>
      <c r="CX44" s="248"/>
      <c r="CY44" s="247"/>
      <c r="CZ44" s="248"/>
      <c r="DA44" s="247"/>
      <c r="DB44" s="256">
        <f t="shared" si="15"/>
        <v>0</v>
      </c>
      <c r="DC44" s="254" t="str">
        <f t="shared" si="16"/>
        <v xml:space="preserve"> </v>
      </c>
      <c r="DD44" s="113"/>
      <c r="DE44" s="101"/>
      <c r="DF44" s="103"/>
      <c r="DG44" s="101"/>
      <c r="DH44" s="101"/>
      <c r="DI44" s="101"/>
      <c r="DJ44" s="103"/>
      <c r="DK44" s="101"/>
      <c r="DL44" s="101"/>
      <c r="DM44" s="101"/>
      <c r="DN44" s="103"/>
      <c r="DO44" s="104"/>
    </row>
    <row r="45" spans="1:119" ht="16.5" customHeight="1" x14ac:dyDescent="0.25">
      <c r="A45" s="3"/>
      <c r="B45" s="176"/>
      <c r="C45" s="180"/>
      <c r="D45" s="175"/>
      <c r="E45" s="229" t="str">
        <f t="shared" si="17"/>
        <v xml:space="preserve"> </v>
      </c>
      <c r="F45" s="89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3"/>
      <c r="V45" s="207">
        <f t="shared" si="2"/>
        <v>0</v>
      </c>
      <c r="W45" s="201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3"/>
      <c r="AN45" s="207">
        <f t="shared" si="3"/>
        <v>0</v>
      </c>
      <c r="AO45" s="211">
        <f t="shared" si="4"/>
        <v>0</v>
      </c>
      <c r="AP45" s="89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207">
        <f t="shared" si="5"/>
        <v>0</v>
      </c>
      <c r="BG45" s="89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225">
        <f t="shared" si="6"/>
        <v>0</v>
      </c>
      <c r="BZ45" s="227" t="str">
        <f t="shared" si="7"/>
        <v xml:space="preserve"> </v>
      </c>
      <c r="CA45" s="217" t="str">
        <f t="shared" si="8"/>
        <v/>
      </c>
      <c r="CB45" s="216" t="str">
        <f t="shared" si="9"/>
        <v/>
      </c>
      <c r="CC45" s="233" t="str">
        <f t="shared" si="10"/>
        <v/>
      </c>
      <c r="CD45" s="207" t="str">
        <f t="shared" si="11"/>
        <v xml:space="preserve"> </v>
      </c>
      <c r="CE45" s="100"/>
      <c r="CF45" s="247"/>
      <c r="CG45" s="248"/>
      <c r="CH45" s="248"/>
      <c r="CI45" s="248"/>
      <c r="CJ45" s="248"/>
      <c r="CK45" s="248"/>
      <c r="CL45" s="248"/>
      <c r="CM45" s="249"/>
      <c r="CN45" s="235">
        <f t="shared" si="12"/>
        <v>0</v>
      </c>
      <c r="CO45" s="207" t="str">
        <f t="shared" si="0"/>
        <v xml:space="preserve"> </v>
      </c>
      <c r="CP45" s="247"/>
      <c r="CQ45" s="248"/>
      <c r="CR45" s="248"/>
      <c r="CS45" s="248"/>
      <c r="CT45" s="249"/>
      <c r="CU45" s="235">
        <f t="shared" si="13"/>
        <v>0</v>
      </c>
      <c r="CV45" s="207" t="str">
        <f t="shared" si="14"/>
        <v xml:space="preserve"> </v>
      </c>
      <c r="CW45" s="247"/>
      <c r="CX45" s="248"/>
      <c r="CY45" s="247"/>
      <c r="CZ45" s="248"/>
      <c r="DA45" s="247"/>
      <c r="DB45" s="256">
        <f t="shared" si="15"/>
        <v>0</v>
      </c>
      <c r="DC45" s="254" t="str">
        <f t="shared" si="16"/>
        <v xml:space="preserve"> </v>
      </c>
      <c r="DD45" s="113"/>
      <c r="DE45" s="101"/>
      <c r="DF45" s="103"/>
      <c r="DG45" s="101"/>
      <c r="DH45" s="101"/>
      <c r="DI45" s="101"/>
      <c r="DJ45" s="103"/>
      <c r="DK45" s="101"/>
      <c r="DL45" s="101"/>
      <c r="DM45" s="100"/>
      <c r="DN45" s="103"/>
      <c r="DO45" s="104"/>
    </row>
    <row r="46" spans="1:119" ht="16.5" customHeight="1" x14ac:dyDescent="0.25">
      <c r="A46" s="3"/>
      <c r="B46" s="176"/>
      <c r="C46" s="180"/>
      <c r="D46" s="175"/>
      <c r="E46" s="229" t="str">
        <f t="shared" si="17"/>
        <v xml:space="preserve"> </v>
      </c>
      <c r="F46" s="89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3"/>
      <c r="V46" s="207">
        <f t="shared" si="2"/>
        <v>0</v>
      </c>
      <c r="W46" s="201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3"/>
      <c r="AN46" s="207">
        <f t="shared" si="3"/>
        <v>0</v>
      </c>
      <c r="AO46" s="211">
        <f t="shared" si="4"/>
        <v>0</v>
      </c>
      <c r="AP46" s="89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207">
        <f t="shared" si="5"/>
        <v>0</v>
      </c>
      <c r="BG46" s="89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225">
        <f t="shared" si="6"/>
        <v>0</v>
      </c>
      <c r="BZ46" s="227" t="str">
        <f t="shared" si="7"/>
        <v xml:space="preserve"> </v>
      </c>
      <c r="CA46" s="217" t="str">
        <f t="shared" si="8"/>
        <v/>
      </c>
      <c r="CB46" s="216" t="str">
        <f t="shared" si="9"/>
        <v/>
      </c>
      <c r="CC46" s="233" t="str">
        <f t="shared" si="10"/>
        <v/>
      </c>
      <c r="CD46" s="207" t="str">
        <f t="shared" si="11"/>
        <v xml:space="preserve"> </v>
      </c>
      <c r="CE46" s="100"/>
      <c r="CF46" s="247"/>
      <c r="CG46" s="248"/>
      <c r="CH46" s="248"/>
      <c r="CI46" s="248"/>
      <c r="CJ46" s="248"/>
      <c r="CK46" s="248"/>
      <c r="CL46" s="248"/>
      <c r="CM46" s="249"/>
      <c r="CN46" s="235">
        <f t="shared" si="12"/>
        <v>0</v>
      </c>
      <c r="CO46" s="207" t="str">
        <f t="shared" si="0"/>
        <v xml:space="preserve"> </v>
      </c>
      <c r="CP46" s="247"/>
      <c r="CQ46" s="248"/>
      <c r="CR46" s="248"/>
      <c r="CS46" s="248"/>
      <c r="CT46" s="249"/>
      <c r="CU46" s="235">
        <f t="shared" si="13"/>
        <v>0</v>
      </c>
      <c r="CV46" s="207" t="str">
        <f t="shared" si="14"/>
        <v xml:space="preserve"> </v>
      </c>
      <c r="CW46" s="247"/>
      <c r="CX46" s="248"/>
      <c r="CY46" s="247"/>
      <c r="CZ46" s="248"/>
      <c r="DA46" s="247"/>
      <c r="DB46" s="256">
        <f t="shared" si="15"/>
        <v>0</v>
      </c>
      <c r="DC46" s="254" t="str">
        <f t="shared" si="16"/>
        <v xml:space="preserve"> </v>
      </c>
      <c r="DD46" s="113"/>
      <c r="DE46" s="101"/>
      <c r="DF46" s="103"/>
      <c r="DG46" s="101"/>
      <c r="DH46" s="101"/>
      <c r="DI46" s="101"/>
      <c r="DJ46" s="103"/>
      <c r="DK46" s="101"/>
      <c r="DL46" s="107"/>
      <c r="DM46" s="107"/>
      <c r="DN46" s="107"/>
      <c r="DO46" s="108"/>
    </row>
    <row r="47" spans="1:119" ht="16.5" customHeight="1" x14ac:dyDescent="0.25">
      <c r="A47" s="3"/>
      <c r="B47" s="176"/>
      <c r="C47" s="180"/>
      <c r="D47" s="175"/>
      <c r="E47" s="229" t="str">
        <f t="shared" si="17"/>
        <v xml:space="preserve"> </v>
      </c>
      <c r="F47" s="89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3"/>
      <c r="V47" s="207">
        <f t="shared" si="2"/>
        <v>0</v>
      </c>
      <c r="W47" s="201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3"/>
      <c r="AN47" s="207">
        <f t="shared" si="3"/>
        <v>0</v>
      </c>
      <c r="AO47" s="211">
        <f t="shared" si="4"/>
        <v>0</v>
      </c>
      <c r="AP47" s="89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207">
        <f t="shared" si="5"/>
        <v>0</v>
      </c>
      <c r="BG47" s="89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225">
        <f t="shared" si="6"/>
        <v>0</v>
      </c>
      <c r="BZ47" s="227" t="str">
        <f t="shared" si="7"/>
        <v xml:space="preserve"> </v>
      </c>
      <c r="CA47" s="217" t="str">
        <f t="shared" si="8"/>
        <v/>
      </c>
      <c r="CB47" s="216" t="str">
        <f t="shared" si="9"/>
        <v/>
      </c>
      <c r="CC47" s="233" t="str">
        <f t="shared" si="10"/>
        <v/>
      </c>
      <c r="CD47" s="207" t="str">
        <f t="shared" si="11"/>
        <v xml:space="preserve"> </v>
      </c>
      <c r="CE47" s="100"/>
      <c r="CF47" s="247"/>
      <c r="CG47" s="248"/>
      <c r="CH47" s="248"/>
      <c r="CI47" s="248"/>
      <c r="CJ47" s="248"/>
      <c r="CK47" s="248"/>
      <c r="CL47" s="248"/>
      <c r="CM47" s="249"/>
      <c r="CN47" s="235">
        <f t="shared" si="12"/>
        <v>0</v>
      </c>
      <c r="CO47" s="207" t="str">
        <f t="shared" si="0"/>
        <v xml:space="preserve"> </v>
      </c>
      <c r="CP47" s="247"/>
      <c r="CQ47" s="248"/>
      <c r="CR47" s="248"/>
      <c r="CS47" s="248"/>
      <c r="CT47" s="249"/>
      <c r="CU47" s="235">
        <f t="shared" si="13"/>
        <v>0</v>
      </c>
      <c r="CV47" s="207" t="str">
        <f t="shared" si="14"/>
        <v xml:space="preserve"> </v>
      </c>
      <c r="CW47" s="247"/>
      <c r="CX47" s="248"/>
      <c r="CY47" s="247"/>
      <c r="CZ47" s="248"/>
      <c r="DA47" s="247"/>
      <c r="DB47" s="256">
        <f t="shared" si="15"/>
        <v>0</v>
      </c>
      <c r="DC47" s="254" t="str">
        <f t="shared" si="16"/>
        <v xml:space="preserve"> </v>
      </c>
      <c r="DD47" s="113"/>
      <c r="DE47" s="101"/>
      <c r="DF47" s="103"/>
      <c r="DG47" s="101"/>
      <c r="DH47" s="101"/>
      <c r="DI47" s="101"/>
      <c r="DJ47" s="103"/>
      <c r="DK47" s="101"/>
      <c r="DL47" s="107"/>
      <c r="DM47" s="107"/>
      <c r="DN47" s="107"/>
      <c r="DO47" s="108"/>
    </row>
    <row r="48" spans="1:119" ht="16.5" customHeight="1" x14ac:dyDescent="0.25">
      <c r="A48" s="3"/>
      <c r="B48" s="176"/>
      <c r="C48" s="180"/>
      <c r="D48" s="175"/>
      <c r="E48" s="229" t="str">
        <f t="shared" si="17"/>
        <v xml:space="preserve"> </v>
      </c>
      <c r="F48" s="89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3"/>
      <c r="V48" s="207">
        <f t="shared" si="2"/>
        <v>0</v>
      </c>
      <c r="W48" s="201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207">
        <f t="shared" si="3"/>
        <v>0</v>
      </c>
      <c r="AO48" s="211">
        <f t="shared" si="4"/>
        <v>0</v>
      </c>
      <c r="AP48" s="89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207">
        <f t="shared" si="5"/>
        <v>0</v>
      </c>
      <c r="BG48" s="89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225">
        <f t="shared" si="6"/>
        <v>0</v>
      </c>
      <c r="BZ48" s="227" t="str">
        <f t="shared" si="7"/>
        <v xml:space="preserve"> </v>
      </c>
      <c r="CA48" s="217" t="str">
        <f t="shared" si="8"/>
        <v/>
      </c>
      <c r="CB48" s="216" t="str">
        <f t="shared" si="9"/>
        <v/>
      </c>
      <c r="CC48" s="233" t="str">
        <f t="shared" si="10"/>
        <v/>
      </c>
      <c r="CD48" s="207" t="str">
        <f t="shared" si="11"/>
        <v xml:space="preserve"> </v>
      </c>
      <c r="CE48" s="100"/>
      <c r="CF48" s="247"/>
      <c r="CG48" s="248"/>
      <c r="CH48" s="248"/>
      <c r="CI48" s="248"/>
      <c r="CJ48" s="248"/>
      <c r="CK48" s="248"/>
      <c r="CL48" s="248"/>
      <c r="CM48" s="249"/>
      <c r="CN48" s="235">
        <f t="shared" si="12"/>
        <v>0</v>
      </c>
      <c r="CO48" s="207" t="str">
        <f t="shared" si="0"/>
        <v xml:space="preserve"> </v>
      </c>
      <c r="CP48" s="247"/>
      <c r="CQ48" s="248"/>
      <c r="CR48" s="248"/>
      <c r="CS48" s="248"/>
      <c r="CT48" s="249"/>
      <c r="CU48" s="235">
        <f t="shared" si="13"/>
        <v>0</v>
      </c>
      <c r="CV48" s="207" t="str">
        <f t="shared" si="14"/>
        <v xml:space="preserve"> </v>
      </c>
      <c r="CW48" s="247"/>
      <c r="CX48" s="248"/>
      <c r="CY48" s="247"/>
      <c r="CZ48" s="248"/>
      <c r="DA48" s="247"/>
      <c r="DB48" s="256">
        <f t="shared" si="15"/>
        <v>0</v>
      </c>
      <c r="DC48" s="254" t="str">
        <f t="shared" si="16"/>
        <v xml:space="preserve"> </v>
      </c>
      <c r="DD48" s="113"/>
      <c r="DE48" s="101"/>
      <c r="DF48" s="103"/>
      <c r="DG48" s="101"/>
      <c r="DH48" s="101"/>
      <c r="DI48" s="101"/>
      <c r="DJ48" s="103"/>
      <c r="DK48" s="101"/>
      <c r="DL48" s="107"/>
      <c r="DM48" s="107"/>
      <c r="DN48" s="107"/>
      <c r="DO48" s="108"/>
    </row>
    <row r="49" spans="1:119" ht="16.5" customHeight="1" x14ac:dyDescent="0.25">
      <c r="A49" s="3"/>
      <c r="B49" s="176"/>
      <c r="C49" s="180"/>
      <c r="D49" s="175"/>
      <c r="E49" s="229" t="str">
        <f t="shared" si="17"/>
        <v xml:space="preserve"> </v>
      </c>
      <c r="F49" s="89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3"/>
      <c r="V49" s="207">
        <f t="shared" si="2"/>
        <v>0</v>
      </c>
      <c r="W49" s="201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207">
        <f t="shared" si="3"/>
        <v>0</v>
      </c>
      <c r="AO49" s="211">
        <f t="shared" si="4"/>
        <v>0</v>
      </c>
      <c r="AP49" s="89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207">
        <f t="shared" si="5"/>
        <v>0</v>
      </c>
      <c r="BG49" s="89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225">
        <f t="shared" si="6"/>
        <v>0</v>
      </c>
      <c r="BZ49" s="227" t="str">
        <f t="shared" si="7"/>
        <v xml:space="preserve"> </v>
      </c>
      <c r="CA49" s="217" t="str">
        <f t="shared" si="8"/>
        <v/>
      </c>
      <c r="CB49" s="216" t="str">
        <f t="shared" si="9"/>
        <v/>
      </c>
      <c r="CC49" s="233" t="str">
        <f t="shared" si="10"/>
        <v/>
      </c>
      <c r="CD49" s="207" t="str">
        <f t="shared" si="11"/>
        <v xml:space="preserve"> </v>
      </c>
      <c r="CE49" s="100"/>
      <c r="CF49" s="247"/>
      <c r="CG49" s="248"/>
      <c r="CH49" s="248"/>
      <c r="CI49" s="248"/>
      <c r="CJ49" s="248"/>
      <c r="CK49" s="248"/>
      <c r="CL49" s="248"/>
      <c r="CM49" s="249"/>
      <c r="CN49" s="235">
        <f t="shared" si="12"/>
        <v>0</v>
      </c>
      <c r="CO49" s="207" t="str">
        <f t="shared" si="0"/>
        <v xml:space="preserve"> </v>
      </c>
      <c r="CP49" s="247"/>
      <c r="CQ49" s="248"/>
      <c r="CR49" s="248"/>
      <c r="CS49" s="248"/>
      <c r="CT49" s="249"/>
      <c r="CU49" s="235">
        <f t="shared" si="13"/>
        <v>0</v>
      </c>
      <c r="CV49" s="207" t="str">
        <f t="shared" si="14"/>
        <v xml:space="preserve"> </v>
      </c>
      <c r="CW49" s="247"/>
      <c r="CX49" s="248"/>
      <c r="CY49" s="247"/>
      <c r="CZ49" s="248"/>
      <c r="DA49" s="247"/>
      <c r="DB49" s="256">
        <f t="shared" si="15"/>
        <v>0</v>
      </c>
      <c r="DC49" s="254" t="str">
        <f t="shared" si="16"/>
        <v xml:space="preserve"> </v>
      </c>
      <c r="DD49" s="113"/>
      <c r="DE49" s="101"/>
      <c r="DF49" s="103"/>
      <c r="DG49" s="101"/>
      <c r="DH49" s="101"/>
      <c r="DI49" s="101"/>
      <c r="DJ49" s="103"/>
      <c r="DK49" s="101"/>
      <c r="DL49" s="107"/>
      <c r="DM49" s="107"/>
      <c r="DN49" s="107"/>
      <c r="DO49" s="108"/>
    </row>
    <row r="50" spans="1:119" ht="16.5" customHeight="1" x14ac:dyDescent="0.25">
      <c r="A50" s="3"/>
      <c r="B50" s="176"/>
      <c r="C50" s="180"/>
      <c r="D50" s="175"/>
      <c r="E50" s="229" t="str">
        <f t="shared" si="17"/>
        <v xml:space="preserve"> </v>
      </c>
      <c r="F50" s="89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3"/>
      <c r="V50" s="207">
        <f t="shared" si="2"/>
        <v>0</v>
      </c>
      <c r="W50" s="201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207">
        <f t="shared" si="3"/>
        <v>0</v>
      </c>
      <c r="AO50" s="211">
        <f t="shared" si="4"/>
        <v>0</v>
      </c>
      <c r="AP50" s="89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207">
        <f t="shared" si="5"/>
        <v>0</v>
      </c>
      <c r="BG50" s="89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225">
        <f t="shared" si="6"/>
        <v>0</v>
      </c>
      <c r="BZ50" s="227" t="str">
        <f t="shared" si="7"/>
        <v xml:space="preserve"> </v>
      </c>
      <c r="CA50" s="217" t="str">
        <f t="shared" si="8"/>
        <v/>
      </c>
      <c r="CB50" s="216" t="str">
        <f t="shared" si="9"/>
        <v/>
      </c>
      <c r="CC50" s="233" t="str">
        <f t="shared" si="10"/>
        <v/>
      </c>
      <c r="CD50" s="207" t="str">
        <f t="shared" si="11"/>
        <v xml:space="preserve"> </v>
      </c>
      <c r="CE50" s="100"/>
      <c r="CF50" s="247"/>
      <c r="CG50" s="248"/>
      <c r="CH50" s="248"/>
      <c r="CI50" s="248"/>
      <c r="CJ50" s="248"/>
      <c r="CK50" s="248"/>
      <c r="CL50" s="248"/>
      <c r="CM50" s="249"/>
      <c r="CN50" s="235">
        <f t="shared" si="12"/>
        <v>0</v>
      </c>
      <c r="CO50" s="207" t="str">
        <f t="shared" si="0"/>
        <v xml:space="preserve"> </v>
      </c>
      <c r="CP50" s="247"/>
      <c r="CQ50" s="248"/>
      <c r="CR50" s="248"/>
      <c r="CS50" s="248"/>
      <c r="CT50" s="249"/>
      <c r="CU50" s="235">
        <f t="shared" si="13"/>
        <v>0</v>
      </c>
      <c r="CV50" s="207" t="str">
        <f t="shared" si="14"/>
        <v xml:space="preserve"> </v>
      </c>
      <c r="CW50" s="247"/>
      <c r="CX50" s="248"/>
      <c r="CY50" s="247"/>
      <c r="CZ50" s="248"/>
      <c r="DA50" s="247"/>
      <c r="DB50" s="256">
        <f t="shared" si="15"/>
        <v>0</v>
      </c>
      <c r="DC50" s="254" t="str">
        <f t="shared" si="16"/>
        <v xml:space="preserve"> </v>
      </c>
      <c r="DD50" s="113"/>
      <c r="DE50" s="101"/>
      <c r="DF50" s="103"/>
      <c r="DG50" s="101"/>
      <c r="DH50" s="101"/>
      <c r="DI50" s="101"/>
      <c r="DJ50" s="103"/>
      <c r="DK50" s="101"/>
      <c r="DL50" s="101"/>
      <c r="DM50" s="101"/>
      <c r="DN50" s="105" t="s">
        <v>78</v>
      </c>
      <c r="DO50" s="106">
        <f>BF6</f>
        <v>0</v>
      </c>
    </row>
    <row r="51" spans="1:119" ht="16.5" customHeight="1" x14ac:dyDescent="0.25">
      <c r="A51" s="3"/>
      <c r="B51" s="176"/>
      <c r="C51" s="180"/>
      <c r="D51" s="175"/>
      <c r="E51" s="229" t="str">
        <f t="shared" si="17"/>
        <v xml:space="preserve"> </v>
      </c>
      <c r="F51" s="89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3"/>
      <c r="V51" s="207">
        <f t="shared" si="2"/>
        <v>0</v>
      </c>
      <c r="W51" s="201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207">
        <f t="shared" si="3"/>
        <v>0</v>
      </c>
      <c r="AO51" s="211">
        <f t="shared" si="4"/>
        <v>0</v>
      </c>
      <c r="AP51" s="89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207">
        <f t="shared" si="5"/>
        <v>0</v>
      </c>
      <c r="BG51" s="89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225">
        <f t="shared" si="6"/>
        <v>0</v>
      </c>
      <c r="BZ51" s="227" t="str">
        <f t="shared" si="7"/>
        <v xml:space="preserve"> </v>
      </c>
      <c r="CA51" s="217" t="str">
        <f t="shared" si="8"/>
        <v/>
      </c>
      <c r="CB51" s="216" t="str">
        <f t="shared" si="9"/>
        <v/>
      </c>
      <c r="CC51" s="233" t="str">
        <f t="shared" si="10"/>
        <v/>
      </c>
      <c r="CD51" s="207" t="str">
        <f t="shared" si="11"/>
        <v xml:space="preserve"> </v>
      </c>
      <c r="CE51" s="100"/>
      <c r="CF51" s="247"/>
      <c r="CG51" s="248"/>
      <c r="CH51" s="248"/>
      <c r="CI51" s="248"/>
      <c r="CJ51" s="248"/>
      <c r="CK51" s="248"/>
      <c r="CL51" s="248"/>
      <c r="CM51" s="249"/>
      <c r="CN51" s="235">
        <f t="shared" si="12"/>
        <v>0</v>
      </c>
      <c r="CO51" s="207" t="str">
        <f t="shared" si="0"/>
        <v xml:space="preserve"> </v>
      </c>
      <c r="CP51" s="247"/>
      <c r="CQ51" s="248"/>
      <c r="CR51" s="248"/>
      <c r="CS51" s="248"/>
      <c r="CT51" s="249"/>
      <c r="CU51" s="235">
        <f t="shared" si="13"/>
        <v>0</v>
      </c>
      <c r="CV51" s="207" t="str">
        <f t="shared" si="14"/>
        <v xml:space="preserve"> </v>
      </c>
      <c r="CW51" s="247"/>
      <c r="CX51" s="248"/>
      <c r="CY51" s="247"/>
      <c r="CZ51" s="248"/>
      <c r="DA51" s="247"/>
      <c r="DB51" s="256">
        <f t="shared" si="15"/>
        <v>0</v>
      </c>
      <c r="DC51" s="254" t="str">
        <f t="shared" si="16"/>
        <v xml:space="preserve"> </v>
      </c>
      <c r="DD51" s="113"/>
      <c r="DE51" s="101"/>
      <c r="DF51" s="103"/>
      <c r="DG51" s="101"/>
      <c r="DH51" s="101"/>
      <c r="DI51" s="101"/>
      <c r="DJ51" s="103"/>
      <c r="DK51" s="101"/>
      <c r="DL51" s="101"/>
      <c r="DM51" s="101"/>
      <c r="DN51" s="109"/>
      <c r="DO51" s="110"/>
    </row>
    <row r="52" spans="1:119" ht="16.5" customHeight="1" x14ac:dyDescent="0.25">
      <c r="A52" s="3"/>
      <c r="B52" s="176"/>
      <c r="C52" s="180"/>
      <c r="D52" s="175"/>
      <c r="E52" s="229" t="str">
        <f t="shared" si="17"/>
        <v xml:space="preserve"> </v>
      </c>
      <c r="F52" s="89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3"/>
      <c r="V52" s="207">
        <f t="shared" si="2"/>
        <v>0</v>
      </c>
      <c r="W52" s="201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207">
        <f t="shared" si="3"/>
        <v>0</v>
      </c>
      <c r="AO52" s="211">
        <f t="shared" si="4"/>
        <v>0</v>
      </c>
      <c r="AP52" s="89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207">
        <f t="shared" si="5"/>
        <v>0</v>
      </c>
      <c r="BG52" s="89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225">
        <f t="shared" si="6"/>
        <v>0</v>
      </c>
      <c r="BZ52" s="227" t="str">
        <f t="shared" si="7"/>
        <v xml:space="preserve"> </v>
      </c>
      <c r="CA52" s="217" t="str">
        <f t="shared" si="8"/>
        <v/>
      </c>
      <c r="CB52" s="216" t="str">
        <f t="shared" si="9"/>
        <v/>
      </c>
      <c r="CC52" s="233" t="str">
        <f t="shared" si="10"/>
        <v/>
      </c>
      <c r="CD52" s="207" t="str">
        <f t="shared" si="11"/>
        <v xml:space="preserve"> </v>
      </c>
      <c r="CE52" s="107"/>
      <c r="CF52" s="247"/>
      <c r="CG52" s="248"/>
      <c r="CH52" s="248"/>
      <c r="CI52" s="248"/>
      <c r="CJ52" s="248"/>
      <c r="CK52" s="248"/>
      <c r="CL52" s="248"/>
      <c r="CM52" s="249"/>
      <c r="CN52" s="235">
        <f t="shared" si="12"/>
        <v>0</v>
      </c>
      <c r="CO52" s="207" t="str">
        <f t="shared" si="0"/>
        <v xml:space="preserve"> </v>
      </c>
      <c r="CP52" s="247"/>
      <c r="CQ52" s="248"/>
      <c r="CR52" s="248"/>
      <c r="CS52" s="248"/>
      <c r="CT52" s="249"/>
      <c r="CU52" s="235">
        <f t="shared" si="13"/>
        <v>0</v>
      </c>
      <c r="CV52" s="207" t="str">
        <f t="shared" si="14"/>
        <v xml:space="preserve"> </v>
      </c>
      <c r="CW52" s="247"/>
      <c r="CX52" s="248"/>
      <c r="CY52" s="247"/>
      <c r="CZ52" s="248"/>
      <c r="DA52" s="247"/>
      <c r="DB52" s="256">
        <f t="shared" si="15"/>
        <v>0</v>
      </c>
      <c r="DC52" s="254" t="str">
        <f t="shared" si="16"/>
        <v xml:space="preserve"> </v>
      </c>
      <c r="DD52" s="113"/>
      <c r="DE52" s="101"/>
      <c r="DF52" s="103"/>
      <c r="DG52" s="101"/>
      <c r="DH52" s="101"/>
      <c r="DI52" s="101"/>
      <c r="DJ52" s="103"/>
      <c r="DK52" s="101"/>
      <c r="DL52" s="101"/>
      <c r="DM52" s="101"/>
      <c r="DN52" s="105" t="s">
        <v>79</v>
      </c>
      <c r="DO52" s="106">
        <f>CA6</f>
        <v>0</v>
      </c>
    </row>
    <row r="53" spans="1:119" ht="16.5" customHeight="1" x14ac:dyDescent="0.25">
      <c r="A53" s="3"/>
      <c r="B53" s="176"/>
      <c r="C53" s="180"/>
      <c r="D53" s="175"/>
      <c r="E53" s="229" t="str">
        <f t="shared" si="17"/>
        <v xml:space="preserve"> </v>
      </c>
      <c r="F53" s="89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3"/>
      <c r="V53" s="207">
        <f t="shared" si="2"/>
        <v>0</v>
      </c>
      <c r="W53" s="201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207">
        <f t="shared" si="3"/>
        <v>0</v>
      </c>
      <c r="AO53" s="211">
        <f t="shared" si="4"/>
        <v>0</v>
      </c>
      <c r="AP53" s="89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207">
        <f t="shared" si="5"/>
        <v>0</v>
      </c>
      <c r="BG53" s="89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225">
        <f t="shared" si="6"/>
        <v>0</v>
      </c>
      <c r="BZ53" s="227" t="str">
        <f t="shared" si="7"/>
        <v xml:space="preserve"> </v>
      </c>
      <c r="CA53" s="217" t="str">
        <f t="shared" si="8"/>
        <v/>
      </c>
      <c r="CB53" s="216" t="str">
        <f t="shared" si="9"/>
        <v/>
      </c>
      <c r="CC53" s="233" t="str">
        <f t="shared" si="10"/>
        <v/>
      </c>
      <c r="CD53" s="207" t="str">
        <f t="shared" si="11"/>
        <v xml:space="preserve"> </v>
      </c>
      <c r="CE53" s="107"/>
      <c r="CF53" s="247"/>
      <c r="CG53" s="248"/>
      <c r="CH53" s="248"/>
      <c r="CI53" s="248"/>
      <c r="CJ53" s="248"/>
      <c r="CK53" s="248"/>
      <c r="CL53" s="248"/>
      <c r="CM53" s="249"/>
      <c r="CN53" s="235">
        <f t="shared" si="12"/>
        <v>0</v>
      </c>
      <c r="CO53" s="207" t="str">
        <f t="shared" si="0"/>
        <v xml:space="preserve"> </v>
      </c>
      <c r="CP53" s="247"/>
      <c r="CQ53" s="248"/>
      <c r="CR53" s="248"/>
      <c r="CS53" s="248"/>
      <c r="CT53" s="249"/>
      <c r="CU53" s="235">
        <f t="shared" si="13"/>
        <v>0</v>
      </c>
      <c r="CV53" s="207" t="str">
        <f t="shared" si="14"/>
        <v xml:space="preserve"> </v>
      </c>
      <c r="CW53" s="247"/>
      <c r="CX53" s="248"/>
      <c r="CY53" s="247"/>
      <c r="CZ53" s="248"/>
      <c r="DA53" s="247"/>
      <c r="DB53" s="256">
        <f t="shared" si="15"/>
        <v>0</v>
      </c>
      <c r="DC53" s="254" t="str">
        <f t="shared" si="16"/>
        <v xml:space="preserve"> </v>
      </c>
      <c r="DD53" s="113"/>
      <c r="DE53" s="101"/>
      <c r="DF53" s="103"/>
      <c r="DG53" s="101"/>
      <c r="DH53" s="101"/>
      <c r="DI53" s="101"/>
      <c r="DJ53" s="103"/>
      <c r="DK53" s="101"/>
      <c r="DL53" s="101"/>
      <c r="DM53" s="101"/>
      <c r="DN53" s="111" t="s">
        <v>144</v>
      </c>
      <c r="DO53" s="106">
        <f>BY6</f>
        <v>0</v>
      </c>
    </row>
    <row r="54" spans="1:119" ht="16.5" customHeight="1" x14ac:dyDescent="0.25">
      <c r="A54" s="3"/>
      <c r="B54" s="176"/>
      <c r="C54" s="180"/>
      <c r="D54" s="175"/>
      <c r="E54" s="229" t="str">
        <f t="shared" si="17"/>
        <v xml:space="preserve"> </v>
      </c>
      <c r="F54" s="89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3"/>
      <c r="V54" s="207">
        <f t="shared" si="2"/>
        <v>0</v>
      </c>
      <c r="W54" s="201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207">
        <f t="shared" si="3"/>
        <v>0</v>
      </c>
      <c r="AO54" s="211">
        <f t="shared" si="4"/>
        <v>0</v>
      </c>
      <c r="AP54" s="89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207">
        <f t="shared" si="5"/>
        <v>0</v>
      </c>
      <c r="BG54" s="89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225">
        <f t="shared" si="6"/>
        <v>0</v>
      </c>
      <c r="BZ54" s="227" t="str">
        <f t="shared" si="7"/>
        <v xml:space="preserve"> </v>
      </c>
      <c r="CA54" s="217" t="str">
        <f t="shared" si="8"/>
        <v/>
      </c>
      <c r="CB54" s="216" t="str">
        <f t="shared" si="9"/>
        <v/>
      </c>
      <c r="CC54" s="233" t="str">
        <f t="shared" si="10"/>
        <v/>
      </c>
      <c r="CD54" s="207" t="str">
        <f t="shared" si="11"/>
        <v xml:space="preserve"> </v>
      </c>
      <c r="CE54" s="107"/>
      <c r="CF54" s="247"/>
      <c r="CG54" s="248"/>
      <c r="CH54" s="248"/>
      <c r="CI54" s="248"/>
      <c r="CJ54" s="248"/>
      <c r="CK54" s="248"/>
      <c r="CL54" s="248"/>
      <c r="CM54" s="249"/>
      <c r="CN54" s="235">
        <f t="shared" si="12"/>
        <v>0</v>
      </c>
      <c r="CO54" s="207" t="str">
        <f t="shared" si="0"/>
        <v xml:space="preserve"> </v>
      </c>
      <c r="CP54" s="247"/>
      <c r="CQ54" s="248"/>
      <c r="CR54" s="248"/>
      <c r="CS54" s="248"/>
      <c r="CT54" s="249"/>
      <c r="CU54" s="235">
        <f t="shared" si="13"/>
        <v>0</v>
      </c>
      <c r="CV54" s="207" t="str">
        <f t="shared" si="14"/>
        <v xml:space="preserve"> </v>
      </c>
      <c r="CW54" s="247"/>
      <c r="CX54" s="248"/>
      <c r="CY54" s="247"/>
      <c r="CZ54" s="248"/>
      <c r="DA54" s="247"/>
      <c r="DB54" s="256">
        <f t="shared" si="15"/>
        <v>0</v>
      </c>
      <c r="DC54" s="254" t="str">
        <f t="shared" si="16"/>
        <v xml:space="preserve"> </v>
      </c>
      <c r="DD54" s="113"/>
      <c r="DE54" s="101"/>
      <c r="DF54" s="103"/>
      <c r="DG54" s="101"/>
      <c r="DH54" s="101"/>
      <c r="DI54" s="101"/>
      <c r="DJ54" s="103"/>
      <c r="DK54" s="101"/>
      <c r="DL54" s="101"/>
      <c r="DM54" s="101"/>
      <c r="DN54" s="105" t="s">
        <v>40</v>
      </c>
      <c r="DO54" s="106">
        <f>DO52+DO53</f>
        <v>0</v>
      </c>
    </row>
    <row r="55" spans="1:119" ht="16.5" customHeight="1" thickBot="1" x14ac:dyDescent="0.3">
      <c r="A55" s="3"/>
      <c r="B55" s="176"/>
      <c r="C55" s="180"/>
      <c r="D55" s="175"/>
      <c r="E55" s="230" t="str">
        <f t="shared" si="17"/>
        <v xml:space="preserve"> </v>
      </c>
      <c r="F55" s="89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3"/>
      <c r="V55" s="207">
        <f t="shared" si="2"/>
        <v>0</v>
      </c>
      <c r="W55" s="201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207">
        <f t="shared" si="3"/>
        <v>0</v>
      </c>
      <c r="AO55" s="211">
        <f t="shared" si="4"/>
        <v>0</v>
      </c>
      <c r="AP55" s="89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207">
        <f t="shared" si="5"/>
        <v>0</v>
      </c>
      <c r="BG55" s="89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225">
        <f t="shared" si="6"/>
        <v>0</v>
      </c>
      <c r="BZ55" s="227" t="str">
        <f t="shared" si="7"/>
        <v xml:space="preserve"> </v>
      </c>
      <c r="CA55" s="217" t="str">
        <f t="shared" si="8"/>
        <v/>
      </c>
      <c r="CB55" s="216" t="str">
        <f t="shared" si="9"/>
        <v/>
      </c>
      <c r="CC55" s="233" t="str">
        <f t="shared" si="10"/>
        <v/>
      </c>
      <c r="CD55" s="207" t="str">
        <f t="shared" si="11"/>
        <v xml:space="preserve"> </v>
      </c>
      <c r="CE55" s="155"/>
      <c r="CF55" s="250"/>
      <c r="CG55" s="251"/>
      <c r="CH55" s="251"/>
      <c r="CI55" s="251"/>
      <c r="CJ55" s="251"/>
      <c r="CK55" s="251"/>
      <c r="CL55" s="251"/>
      <c r="CM55" s="252"/>
      <c r="CN55" s="235">
        <f t="shared" si="12"/>
        <v>0</v>
      </c>
      <c r="CO55" s="207" t="str">
        <f t="shared" si="0"/>
        <v xml:space="preserve"> </v>
      </c>
      <c r="CP55" s="250"/>
      <c r="CQ55" s="251"/>
      <c r="CR55" s="251"/>
      <c r="CS55" s="251"/>
      <c r="CT55" s="252"/>
      <c r="CU55" s="235">
        <f t="shared" si="13"/>
        <v>0</v>
      </c>
      <c r="CV55" s="207" t="str">
        <f t="shared" si="14"/>
        <v xml:space="preserve"> </v>
      </c>
      <c r="CW55" s="250"/>
      <c r="CX55" s="251"/>
      <c r="CY55" s="250"/>
      <c r="CZ55" s="251"/>
      <c r="DA55" s="250"/>
      <c r="DB55" s="256">
        <f t="shared" si="15"/>
        <v>0</v>
      </c>
      <c r="DC55" s="254" t="str">
        <f t="shared" si="16"/>
        <v xml:space="preserve"> </v>
      </c>
      <c r="DD55" s="113"/>
      <c r="DE55" s="101"/>
      <c r="DF55" s="103"/>
      <c r="DG55" s="101"/>
      <c r="DH55" s="101"/>
      <c r="DI55" s="101"/>
      <c r="DJ55" s="103"/>
      <c r="DK55" s="101"/>
      <c r="DL55" s="101"/>
      <c r="DM55" s="156"/>
      <c r="DN55" s="157"/>
      <c r="DO55" s="158"/>
    </row>
  </sheetData>
  <sheetProtection algorithmName="SHA-512" hashValue="140Q/xfl3E6UGoi8hyiaL8rYTiNkxYva7O4o/GYkHH53BXvcPMzsi+QSqWfuTZaskR2D10sGS66Q1eES7IEF8Q==" saltValue="x7wEjroxRnZVBRmlprd+0w==" spinCount="100000" sheet="1" objects="1" scenarios="1"/>
  <mergeCells count="64">
    <mergeCell ref="E3:AO3"/>
    <mergeCell ref="AP3:CC3"/>
    <mergeCell ref="AP4:BF4"/>
    <mergeCell ref="CC4:CC5"/>
    <mergeCell ref="CB4:CB5"/>
    <mergeCell ref="CA4:CA5"/>
    <mergeCell ref="BG4:BY4"/>
    <mergeCell ref="BZ4:BZ6"/>
    <mergeCell ref="E4:V4"/>
    <mergeCell ref="W4:AN4"/>
    <mergeCell ref="AO4:AO6"/>
    <mergeCell ref="CM3:CM6"/>
    <mergeCell ref="CG3:CG6"/>
    <mergeCell ref="CF3:CF6"/>
    <mergeCell ref="CF1:CO1"/>
    <mergeCell ref="CI3:CI6"/>
    <mergeCell ref="CH3:CH6"/>
    <mergeCell ref="CJ3:CJ6"/>
    <mergeCell ref="CK3:CK6"/>
    <mergeCell ref="CL3:CL6"/>
    <mergeCell ref="CN2:CN6"/>
    <mergeCell ref="CF2:CM2"/>
    <mergeCell ref="A1:D1"/>
    <mergeCell ref="CD1:CD6"/>
    <mergeCell ref="CE1:CE6"/>
    <mergeCell ref="CW1:DC1"/>
    <mergeCell ref="CO2:CO6"/>
    <mergeCell ref="CW2:CX2"/>
    <mergeCell ref="CY2:CZ2"/>
    <mergeCell ref="CW3:CW6"/>
    <mergeCell ref="E1:CC1"/>
    <mergeCell ref="E2:CC2"/>
    <mergeCell ref="D2:D6"/>
    <mergeCell ref="C2:C6"/>
    <mergeCell ref="B2:B6"/>
    <mergeCell ref="A2:A6"/>
    <mergeCell ref="CY3:CY6"/>
    <mergeCell ref="CX3:CX6"/>
    <mergeCell ref="DM2:DM6"/>
    <mergeCell ref="DL1:DO1"/>
    <mergeCell ref="DB2:DB6"/>
    <mergeCell ref="DC2:DC6"/>
    <mergeCell ref="DD2:DD6"/>
    <mergeCell ref="DG2:DG6"/>
    <mergeCell ref="DD1:DG1"/>
    <mergeCell ref="DL2:DL6"/>
    <mergeCell ref="DN2:DN6"/>
    <mergeCell ref="DO2:DO6"/>
    <mergeCell ref="DF2:DF6"/>
    <mergeCell ref="CP2:CT2"/>
    <mergeCell ref="CZ3:CZ6"/>
    <mergeCell ref="CP1:CV1"/>
    <mergeCell ref="DH1:DK1"/>
    <mergeCell ref="DH2:DH6"/>
    <mergeCell ref="DJ2:DJ6"/>
    <mergeCell ref="DK2:DK6"/>
    <mergeCell ref="CV2:CV6"/>
    <mergeCell ref="CP3:CP6"/>
    <mergeCell ref="CQ3:CQ6"/>
    <mergeCell ref="CR3:CR6"/>
    <mergeCell ref="CS3:CS6"/>
    <mergeCell ref="CT3:CT6"/>
    <mergeCell ref="DA3:DA6"/>
    <mergeCell ref="CU2:CU6"/>
  </mergeCells>
  <pageMargins left="0.9055118110236221" right="0.70866141732283472" top="0.74803149606299213" bottom="0.74803149606299213" header="0.31496062992125984" footer="0.31496062992125984"/>
  <pageSetup paperSize="5" scale="80" orientation="portrait" r:id="rId1"/>
  <colBreaks count="2" manualBreakCount="2">
    <brk id="4" max="1048575" man="1"/>
    <brk id="107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70"/>
  <sheetViews>
    <sheetView showZeros="0" view="pageBreakPreview" zoomScale="85" zoomScaleNormal="100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47" sqref="H47"/>
    </sheetView>
  </sheetViews>
  <sheetFormatPr defaultRowHeight="13.8" x14ac:dyDescent="0.25"/>
  <cols>
    <col min="1" max="1" width="6.296875" customWidth="1"/>
    <col min="2" max="2" width="11.69921875" customWidth="1"/>
    <col min="3" max="3" width="18.09765625" customWidth="1"/>
    <col min="4" max="4" width="40" customWidth="1"/>
    <col min="5" max="10" width="8.69921875" customWidth="1"/>
  </cols>
  <sheetData>
    <row r="1" spans="1:10" ht="25.8" x14ac:dyDescent="0.5">
      <c r="A1" s="394" t="s">
        <v>16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0" ht="21" x14ac:dyDescent="0.4">
      <c r="A2" s="395" t="s">
        <v>17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0" ht="21" x14ac:dyDescent="0.4">
      <c r="A3" s="395" t="str">
        <f>"Course Result Record of "&amp;'General information'!B7&amp;" Department  Subject Code: "&amp;'General information'!B8&amp;" Subject: "&amp;'General information'!B9&amp;"  Academic Year:" &amp;'General information'!B5</f>
        <v>Course Result Record of  Department  Subject Code:  Subject:   Academic Year:Academic Year</v>
      </c>
      <c r="B3" s="395"/>
      <c r="C3" s="395"/>
      <c r="D3" s="395"/>
      <c r="E3" s="395"/>
      <c r="F3" s="395"/>
      <c r="G3" s="395"/>
      <c r="H3" s="395"/>
      <c r="I3" s="395"/>
      <c r="J3" s="395"/>
    </row>
    <row r="4" spans="1:10" ht="21" x14ac:dyDescent="0.4">
      <c r="A4" s="396" t="str">
        <f>"Primary "&amp;'General information'!B6&amp;""</f>
        <v xml:space="preserve">Primary </v>
      </c>
      <c r="B4" s="396"/>
      <c r="C4" s="396"/>
      <c r="D4" s="396"/>
      <c r="E4" s="401" t="str">
        <f>" Teacher "&amp;'General information'!B10</f>
        <v xml:space="preserve"> Teacher </v>
      </c>
      <c r="F4" s="401"/>
      <c r="G4" s="401"/>
      <c r="H4" s="401"/>
      <c r="I4" s="401"/>
      <c r="J4" s="401"/>
    </row>
    <row r="5" spans="1:10" ht="14.25" customHeight="1" x14ac:dyDescent="0.25">
      <c r="A5" s="397" t="s">
        <v>36</v>
      </c>
      <c r="B5" s="91"/>
      <c r="C5" s="397" t="s">
        <v>37</v>
      </c>
      <c r="D5" s="397" t="s">
        <v>38</v>
      </c>
      <c r="E5" s="402" t="s">
        <v>39</v>
      </c>
      <c r="F5" s="404"/>
      <c r="G5" s="405"/>
      <c r="H5" s="402" t="s">
        <v>132</v>
      </c>
      <c r="I5" s="399" t="s">
        <v>40</v>
      </c>
      <c r="J5" s="400" t="s">
        <v>7</v>
      </c>
    </row>
    <row r="6" spans="1:10" ht="14.25" customHeight="1" x14ac:dyDescent="0.25">
      <c r="A6" s="398"/>
      <c r="B6" s="94" t="s">
        <v>123</v>
      </c>
      <c r="C6" s="398"/>
      <c r="D6" s="398"/>
      <c r="E6" s="403"/>
      <c r="F6" s="406"/>
      <c r="G6" s="407"/>
      <c r="H6" s="403"/>
      <c r="I6" s="399"/>
      <c r="J6" s="400"/>
    </row>
    <row r="7" spans="1:10" ht="18" x14ac:dyDescent="0.25">
      <c r="A7" s="398"/>
      <c r="B7" s="93" t="s">
        <v>122</v>
      </c>
      <c r="C7" s="398"/>
      <c r="D7" s="398"/>
      <c r="E7" s="70" t="s">
        <v>77</v>
      </c>
      <c r="F7" s="70" t="s">
        <v>78</v>
      </c>
      <c r="G7" s="11" t="s">
        <v>65</v>
      </c>
      <c r="H7" s="11" t="s">
        <v>72</v>
      </c>
      <c r="I7" s="399"/>
      <c r="J7" s="400"/>
    </row>
    <row r="8" spans="1:10" ht="21" x14ac:dyDescent="0.25">
      <c r="A8" s="398"/>
      <c r="B8" s="92"/>
      <c r="C8" s="398"/>
      <c r="D8" s="398"/>
      <c r="E8" s="34">
        <f>PP.5!V6+PP.5!AN6</f>
        <v>0</v>
      </c>
      <c r="F8" s="34">
        <f>PP.5!BF6</f>
        <v>0</v>
      </c>
      <c r="G8" s="34">
        <f>E8+F8</f>
        <v>0</v>
      </c>
      <c r="H8" s="34">
        <f>PP.5!BY6</f>
        <v>0</v>
      </c>
      <c r="I8" s="112">
        <f>PP.5!CC6</f>
        <v>0</v>
      </c>
      <c r="J8" s="400"/>
    </row>
    <row r="9" spans="1:10" ht="21" x14ac:dyDescent="0.25">
      <c r="A9" s="4">
        <f>PP.5!A7</f>
        <v>0</v>
      </c>
      <c r="B9" s="5">
        <f>PP.5!B7</f>
        <v>0</v>
      </c>
      <c r="C9" s="6">
        <f>PP.5!C7</f>
        <v>0</v>
      </c>
      <c r="D9" s="7">
        <f>PP.5!D7</f>
        <v>0</v>
      </c>
      <c r="E9" s="34">
        <f>PP.5!V7+PP.5!AN7</f>
        <v>0</v>
      </c>
      <c r="F9" s="70">
        <f>PP.5!BF7</f>
        <v>0</v>
      </c>
      <c r="G9" s="34">
        <f>E9+F9</f>
        <v>0</v>
      </c>
      <c r="H9" s="70">
        <f>PP.5!BY7</f>
        <v>0</v>
      </c>
      <c r="I9" s="112" t="str">
        <f>PP.5!CC7</f>
        <v/>
      </c>
      <c r="J9" s="69" t="str">
        <f>IF(ISBLANK(PP.5!CD7)," ",PP.5!CD7)</f>
        <v xml:space="preserve"> </v>
      </c>
    </row>
    <row r="10" spans="1:10" ht="21" x14ac:dyDescent="0.25">
      <c r="A10" s="4">
        <f>PP.5!A8</f>
        <v>0</v>
      </c>
      <c r="B10" s="5">
        <f>PP.5!B8</f>
        <v>0</v>
      </c>
      <c r="C10" s="6">
        <f>PP.5!C8</f>
        <v>0</v>
      </c>
      <c r="D10" s="7">
        <f>PP.5!D8</f>
        <v>0</v>
      </c>
      <c r="E10" s="34">
        <f>PP.5!V8+PP.5!AN8</f>
        <v>0</v>
      </c>
      <c r="F10" s="70">
        <f>PP.5!BF8</f>
        <v>0</v>
      </c>
      <c r="G10" s="34">
        <f t="shared" ref="G10:G53" si="0">E10+F10</f>
        <v>0</v>
      </c>
      <c r="H10" s="70">
        <f>PP.5!BY8</f>
        <v>0</v>
      </c>
      <c r="I10" s="112" t="str">
        <f>PP.5!CC8</f>
        <v/>
      </c>
      <c r="J10" s="69" t="str">
        <f>IF(ISBLANK(PP.5!CD8)," ",PP.5!CD8)</f>
        <v xml:space="preserve"> </v>
      </c>
    </row>
    <row r="11" spans="1:10" ht="21" x14ac:dyDescent="0.25">
      <c r="A11" s="4">
        <f>PP.5!A9</f>
        <v>0</v>
      </c>
      <c r="B11" s="5">
        <f>PP.5!B9</f>
        <v>0</v>
      </c>
      <c r="C11" s="6">
        <f>PP.5!C9</f>
        <v>0</v>
      </c>
      <c r="D11" s="7">
        <f>PP.5!D9</f>
        <v>0</v>
      </c>
      <c r="E11" s="34">
        <f>PP.5!V9+PP.5!AN9</f>
        <v>0</v>
      </c>
      <c r="F11" s="70">
        <f>PP.5!BF9</f>
        <v>0</v>
      </c>
      <c r="G11" s="34">
        <f t="shared" si="0"/>
        <v>0</v>
      </c>
      <c r="H11" s="70">
        <f>PP.5!BY9</f>
        <v>0</v>
      </c>
      <c r="I11" s="112" t="str">
        <f>PP.5!CC9</f>
        <v/>
      </c>
      <c r="J11" s="69" t="str">
        <f>IF(ISBLANK(PP.5!CD9)," ",PP.5!CD9)</f>
        <v xml:space="preserve"> </v>
      </c>
    </row>
    <row r="12" spans="1:10" ht="21" x14ac:dyDescent="0.25">
      <c r="A12" s="4">
        <f>PP.5!A10</f>
        <v>0</v>
      </c>
      <c r="B12" s="5">
        <f>PP.5!B10</f>
        <v>0</v>
      </c>
      <c r="C12" s="6">
        <f>PP.5!C10</f>
        <v>0</v>
      </c>
      <c r="D12" s="7">
        <f>PP.5!D10</f>
        <v>0</v>
      </c>
      <c r="E12" s="34">
        <f>PP.5!V10+PP.5!AN10</f>
        <v>0</v>
      </c>
      <c r="F12" s="70">
        <f>PP.5!BF10</f>
        <v>0</v>
      </c>
      <c r="G12" s="34">
        <f t="shared" si="0"/>
        <v>0</v>
      </c>
      <c r="H12" s="70">
        <f>PP.5!BY10</f>
        <v>0</v>
      </c>
      <c r="I12" s="112" t="str">
        <f>PP.5!CC10</f>
        <v/>
      </c>
      <c r="J12" s="69" t="str">
        <f>IF(ISBLANK(PP.5!CD10)," ",PP.5!CD10)</f>
        <v xml:space="preserve"> </v>
      </c>
    </row>
    <row r="13" spans="1:10" ht="21" x14ac:dyDescent="0.25">
      <c r="A13" s="4">
        <f>PP.5!A11</f>
        <v>0</v>
      </c>
      <c r="B13" s="5">
        <f>PP.5!B11</f>
        <v>0</v>
      </c>
      <c r="C13" s="6">
        <f>PP.5!C11</f>
        <v>0</v>
      </c>
      <c r="D13" s="7">
        <f>PP.5!D11</f>
        <v>0</v>
      </c>
      <c r="E13" s="34">
        <f>PP.5!V11+PP.5!AN11</f>
        <v>0</v>
      </c>
      <c r="F13" s="70">
        <f>PP.5!BF11</f>
        <v>0</v>
      </c>
      <c r="G13" s="34">
        <f t="shared" si="0"/>
        <v>0</v>
      </c>
      <c r="H13" s="70">
        <f>PP.5!BY11</f>
        <v>0</v>
      </c>
      <c r="I13" s="112" t="str">
        <f>PP.5!CC11</f>
        <v/>
      </c>
      <c r="J13" s="69" t="str">
        <f>IF(ISBLANK(PP.5!CD11)," ",PP.5!CD11)</f>
        <v xml:space="preserve"> </v>
      </c>
    </row>
    <row r="14" spans="1:10" ht="21" x14ac:dyDescent="0.25">
      <c r="A14" s="4">
        <f>PP.5!A12</f>
        <v>0</v>
      </c>
      <c r="B14" s="5">
        <f>PP.5!B12</f>
        <v>0</v>
      </c>
      <c r="C14" s="6">
        <f>PP.5!C12</f>
        <v>0</v>
      </c>
      <c r="D14" s="7">
        <f>PP.5!D12</f>
        <v>0</v>
      </c>
      <c r="E14" s="34">
        <f>PP.5!V12+PP.5!AN12</f>
        <v>0</v>
      </c>
      <c r="F14" s="70">
        <f>PP.5!BF12</f>
        <v>0</v>
      </c>
      <c r="G14" s="34">
        <f t="shared" si="0"/>
        <v>0</v>
      </c>
      <c r="H14" s="70">
        <f>PP.5!BY12</f>
        <v>0</v>
      </c>
      <c r="I14" s="112" t="str">
        <f>PP.5!CC12</f>
        <v/>
      </c>
      <c r="J14" s="69" t="str">
        <f>IF(ISBLANK(PP.5!CD12)," ",PP.5!CD12)</f>
        <v xml:space="preserve"> </v>
      </c>
    </row>
    <row r="15" spans="1:10" ht="21" x14ac:dyDescent="0.25">
      <c r="A15" s="4">
        <f>PP.5!A13</f>
        <v>0</v>
      </c>
      <c r="B15" s="5">
        <f>PP.5!B13</f>
        <v>0</v>
      </c>
      <c r="C15" s="6">
        <f>PP.5!C13</f>
        <v>0</v>
      </c>
      <c r="D15" s="7">
        <f>PP.5!D13</f>
        <v>0</v>
      </c>
      <c r="E15" s="34">
        <f>PP.5!V13+PP.5!AN13</f>
        <v>0</v>
      </c>
      <c r="F15" s="70">
        <f>PP.5!BF13</f>
        <v>0</v>
      </c>
      <c r="G15" s="34">
        <f t="shared" si="0"/>
        <v>0</v>
      </c>
      <c r="H15" s="70">
        <f>PP.5!BY13</f>
        <v>0</v>
      </c>
      <c r="I15" s="112" t="str">
        <f>PP.5!CC13</f>
        <v/>
      </c>
      <c r="J15" s="69" t="str">
        <f>IF(ISBLANK(PP.5!CD13)," ",PP.5!CD13)</f>
        <v xml:space="preserve"> </v>
      </c>
    </row>
    <row r="16" spans="1:10" ht="21" x14ac:dyDescent="0.25">
      <c r="A16" s="4">
        <f>PP.5!A14</f>
        <v>0</v>
      </c>
      <c r="B16" s="5">
        <f>PP.5!B14</f>
        <v>0</v>
      </c>
      <c r="C16" s="6">
        <f>PP.5!C14</f>
        <v>0</v>
      </c>
      <c r="D16" s="7">
        <f>PP.5!D14</f>
        <v>0</v>
      </c>
      <c r="E16" s="34">
        <f>PP.5!V14+PP.5!AN14</f>
        <v>0</v>
      </c>
      <c r="F16" s="70">
        <f>PP.5!BF14</f>
        <v>0</v>
      </c>
      <c r="G16" s="34">
        <f t="shared" si="0"/>
        <v>0</v>
      </c>
      <c r="H16" s="70">
        <f>PP.5!BY14</f>
        <v>0</v>
      </c>
      <c r="I16" s="112" t="str">
        <f>PP.5!CC14</f>
        <v/>
      </c>
      <c r="J16" s="69" t="str">
        <f>IF(ISBLANK(PP.5!CD14)," ",PP.5!CD14)</f>
        <v xml:space="preserve"> </v>
      </c>
    </row>
    <row r="17" spans="1:10" ht="21" x14ac:dyDescent="0.25">
      <c r="A17" s="4">
        <f>PP.5!A15</f>
        <v>0</v>
      </c>
      <c r="B17" s="5">
        <f>PP.5!B15</f>
        <v>0</v>
      </c>
      <c r="C17" s="6">
        <f>PP.5!C15</f>
        <v>0</v>
      </c>
      <c r="D17" s="7">
        <f>PP.5!D15</f>
        <v>0</v>
      </c>
      <c r="E17" s="34">
        <f>PP.5!V15+PP.5!AN15</f>
        <v>0</v>
      </c>
      <c r="F17" s="70">
        <f>PP.5!BF15</f>
        <v>0</v>
      </c>
      <c r="G17" s="34">
        <f t="shared" si="0"/>
        <v>0</v>
      </c>
      <c r="H17" s="70">
        <f>PP.5!BY15</f>
        <v>0</v>
      </c>
      <c r="I17" s="112" t="str">
        <f>PP.5!CC15</f>
        <v/>
      </c>
      <c r="J17" s="69" t="str">
        <f>IF(ISBLANK(PP.5!CD15)," ",PP.5!CD15)</f>
        <v xml:space="preserve"> </v>
      </c>
    </row>
    <row r="18" spans="1:10" ht="21" x14ac:dyDescent="0.25">
      <c r="A18" s="4">
        <f>PP.5!A16</f>
        <v>0</v>
      </c>
      <c r="B18" s="5">
        <f>PP.5!B16</f>
        <v>0</v>
      </c>
      <c r="C18" s="6">
        <f>PP.5!C16</f>
        <v>0</v>
      </c>
      <c r="D18" s="7">
        <f>PP.5!D16</f>
        <v>0</v>
      </c>
      <c r="E18" s="34">
        <f>PP.5!V16+PP.5!AN16</f>
        <v>0</v>
      </c>
      <c r="F18" s="70">
        <f>PP.5!BF16</f>
        <v>0</v>
      </c>
      <c r="G18" s="34">
        <f t="shared" si="0"/>
        <v>0</v>
      </c>
      <c r="H18" s="70">
        <f>PP.5!BY16</f>
        <v>0</v>
      </c>
      <c r="I18" s="112" t="str">
        <f>PP.5!CC16</f>
        <v/>
      </c>
      <c r="J18" s="69" t="str">
        <f>IF(ISBLANK(PP.5!CD16)," ",PP.5!CD16)</f>
        <v xml:space="preserve"> </v>
      </c>
    </row>
    <row r="19" spans="1:10" ht="21" x14ac:dyDescent="0.25">
      <c r="A19" s="4">
        <f>PP.5!A17</f>
        <v>0</v>
      </c>
      <c r="B19" s="5">
        <f>PP.5!B17</f>
        <v>0</v>
      </c>
      <c r="C19" s="6">
        <f>PP.5!C17</f>
        <v>0</v>
      </c>
      <c r="D19" s="7">
        <f>PP.5!D17</f>
        <v>0</v>
      </c>
      <c r="E19" s="34">
        <f>PP.5!V17+PP.5!AN17</f>
        <v>0</v>
      </c>
      <c r="F19" s="70">
        <f>PP.5!BF17</f>
        <v>0</v>
      </c>
      <c r="G19" s="34">
        <f t="shared" si="0"/>
        <v>0</v>
      </c>
      <c r="H19" s="70">
        <f>PP.5!BY17</f>
        <v>0</v>
      </c>
      <c r="I19" s="112" t="str">
        <f>PP.5!CC17</f>
        <v/>
      </c>
      <c r="J19" s="69" t="str">
        <f>IF(ISBLANK(PP.5!CD17)," ",PP.5!CD17)</f>
        <v xml:space="preserve"> </v>
      </c>
    </row>
    <row r="20" spans="1:10" ht="21" x14ac:dyDescent="0.25">
      <c r="A20" s="4">
        <f>PP.5!A18</f>
        <v>0</v>
      </c>
      <c r="B20" s="5">
        <f>PP.5!B18</f>
        <v>0</v>
      </c>
      <c r="C20" s="6">
        <f>PP.5!C18</f>
        <v>0</v>
      </c>
      <c r="D20" s="7">
        <f>PP.5!D18</f>
        <v>0</v>
      </c>
      <c r="E20" s="34">
        <f>PP.5!V18+PP.5!AN18</f>
        <v>0</v>
      </c>
      <c r="F20" s="70">
        <f>PP.5!BF18</f>
        <v>0</v>
      </c>
      <c r="G20" s="34">
        <f t="shared" si="0"/>
        <v>0</v>
      </c>
      <c r="H20" s="70">
        <f>PP.5!BY18</f>
        <v>0</v>
      </c>
      <c r="I20" s="112" t="str">
        <f>PP.5!CC18</f>
        <v/>
      </c>
      <c r="J20" s="69" t="str">
        <f>IF(ISBLANK(PP.5!CD18)," ",PP.5!CD18)</f>
        <v xml:space="preserve"> </v>
      </c>
    </row>
    <row r="21" spans="1:10" ht="21" x14ac:dyDescent="0.25">
      <c r="A21" s="4">
        <f>PP.5!A19</f>
        <v>0</v>
      </c>
      <c r="B21" s="5">
        <f>PP.5!B19</f>
        <v>0</v>
      </c>
      <c r="C21" s="6">
        <f>PP.5!C19</f>
        <v>0</v>
      </c>
      <c r="D21" s="7">
        <f>PP.5!D19</f>
        <v>0</v>
      </c>
      <c r="E21" s="34">
        <f>PP.5!V19+PP.5!AN19</f>
        <v>0</v>
      </c>
      <c r="F21" s="70">
        <f>PP.5!BF19</f>
        <v>0</v>
      </c>
      <c r="G21" s="34">
        <f t="shared" si="0"/>
        <v>0</v>
      </c>
      <c r="H21" s="70">
        <f>PP.5!BY19</f>
        <v>0</v>
      </c>
      <c r="I21" s="112" t="str">
        <f>PP.5!CC19</f>
        <v/>
      </c>
      <c r="J21" s="69" t="str">
        <f>IF(ISBLANK(PP.5!CD19)," ",PP.5!CD19)</f>
        <v xml:space="preserve"> </v>
      </c>
    </row>
    <row r="22" spans="1:10" ht="21" x14ac:dyDescent="0.25">
      <c r="A22" s="4">
        <f>PP.5!A20</f>
        <v>0</v>
      </c>
      <c r="B22" s="5">
        <f>PP.5!B20</f>
        <v>0</v>
      </c>
      <c r="C22" s="6">
        <f>PP.5!C20</f>
        <v>0</v>
      </c>
      <c r="D22" s="7">
        <f>PP.5!D20</f>
        <v>0</v>
      </c>
      <c r="E22" s="34">
        <f>PP.5!V20+PP.5!AN20</f>
        <v>0</v>
      </c>
      <c r="F22" s="70">
        <f>PP.5!BF20</f>
        <v>0</v>
      </c>
      <c r="G22" s="34">
        <f t="shared" si="0"/>
        <v>0</v>
      </c>
      <c r="H22" s="70">
        <f>PP.5!BY20</f>
        <v>0</v>
      </c>
      <c r="I22" s="112" t="str">
        <f>PP.5!CC20</f>
        <v/>
      </c>
      <c r="J22" s="69" t="str">
        <f>IF(ISBLANK(PP.5!CD20)," ",PP.5!CD20)</f>
        <v xml:space="preserve"> </v>
      </c>
    </row>
    <row r="23" spans="1:10" ht="21" x14ac:dyDescent="0.25">
      <c r="A23" s="4">
        <f>PP.5!A21</f>
        <v>0</v>
      </c>
      <c r="B23" s="5">
        <f>PP.5!B21</f>
        <v>0</v>
      </c>
      <c r="C23" s="6">
        <f>PP.5!C21</f>
        <v>0</v>
      </c>
      <c r="D23" s="7">
        <f>PP.5!D21</f>
        <v>0</v>
      </c>
      <c r="E23" s="34">
        <f>PP.5!V21+PP.5!AN21</f>
        <v>0</v>
      </c>
      <c r="F23" s="70">
        <f>PP.5!BF21</f>
        <v>0</v>
      </c>
      <c r="G23" s="34">
        <f t="shared" si="0"/>
        <v>0</v>
      </c>
      <c r="H23" s="70">
        <f>PP.5!BY21</f>
        <v>0</v>
      </c>
      <c r="I23" s="112" t="str">
        <f>PP.5!CC21</f>
        <v/>
      </c>
      <c r="J23" s="69" t="str">
        <f>IF(ISBLANK(PP.5!CD21)," ",PP.5!CD21)</f>
        <v xml:space="preserve"> </v>
      </c>
    </row>
    <row r="24" spans="1:10" ht="21" x14ac:dyDescent="0.25">
      <c r="A24" s="4">
        <f>PP.5!A22</f>
        <v>0</v>
      </c>
      <c r="B24" s="5">
        <f>PP.5!B22</f>
        <v>0</v>
      </c>
      <c r="C24" s="6">
        <f>PP.5!C22</f>
        <v>0</v>
      </c>
      <c r="D24" s="7">
        <f>PP.5!D22</f>
        <v>0</v>
      </c>
      <c r="E24" s="34">
        <f>PP.5!V22+PP.5!AN22</f>
        <v>0</v>
      </c>
      <c r="F24" s="70">
        <f>PP.5!BF22</f>
        <v>0</v>
      </c>
      <c r="G24" s="34">
        <f t="shared" si="0"/>
        <v>0</v>
      </c>
      <c r="H24" s="70">
        <f>PP.5!BY22</f>
        <v>0</v>
      </c>
      <c r="I24" s="112" t="str">
        <f>PP.5!CC22</f>
        <v/>
      </c>
      <c r="J24" s="69" t="str">
        <f>IF(ISBLANK(PP.5!CD22)," ",PP.5!CD22)</f>
        <v xml:space="preserve"> </v>
      </c>
    </row>
    <row r="25" spans="1:10" ht="21" x14ac:dyDescent="0.25">
      <c r="A25" s="4">
        <f>PP.5!A23</f>
        <v>0</v>
      </c>
      <c r="B25" s="5">
        <f>PP.5!B23</f>
        <v>0</v>
      </c>
      <c r="C25" s="6">
        <f>PP.5!C23</f>
        <v>0</v>
      </c>
      <c r="D25" s="7">
        <f>PP.5!D23</f>
        <v>0</v>
      </c>
      <c r="E25" s="34">
        <f>PP.5!V23+PP.5!AN23</f>
        <v>0</v>
      </c>
      <c r="F25" s="70">
        <f>PP.5!BF23</f>
        <v>0</v>
      </c>
      <c r="G25" s="34">
        <f t="shared" si="0"/>
        <v>0</v>
      </c>
      <c r="H25" s="70">
        <f>PP.5!BY23</f>
        <v>0</v>
      </c>
      <c r="I25" s="112" t="str">
        <f>PP.5!CC23</f>
        <v/>
      </c>
      <c r="J25" s="69" t="str">
        <f>IF(ISBLANK(PP.5!CD23)," ",PP.5!CD23)</f>
        <v xml:space="preserve"> </v>
      </c>
    </row>
    <row r="26" spans="1:10" ht="21" x14ac:dyDescent="0.25">
      <c r="A26" s="4">
        <f>PP.5!A24</f>
        <v>0</v>
      </c>
      <c r="B26" s="5">
        <f>PP.5!B24</f>
        <v>0</v>
      </c>
      <c r="C26" s="6">
        <f>PP.5!C24</f>
        <v>0</v>
      </c>
      <c r="D26" s="7">
        <f>PP.5!D24</f>
        <v>0</v>
      </c>
      <c r="E26" s="34">
        <f>PP.5!V24+PP.5!AN24</f>
        <v>0</v>
      </c>
      <c r="F26" s="70">
        <f>PP.5!BF24</f>
        <v>0</v>
      </c>
      <c r="G26" s="34">
        <f t="shared" si="0"/>
        <v>0</v>
      </c>
      <c r="H26" s="70">
        <f>PP.5!BY24</f>
        <v>0</v>
      </c>
      <c r="I26" s="112" t="str">
        <f>PP.5!CC24</f>
        <v/>
      </c>
      <c r="J26" s="69" t="str">
        <f>IF(ISBLANK(PP.5!CD24)," ",PP.5!CD24)</f>
        <v xml:space="preserve"> </v>
      </c>
    </row>
    <row r="27" spans="1:10" ht="21" x14ac:dyDescent="0.25">
      <c r="A27" s="4">
        <f>PP.5!A25</f>
        <v>0</v>
      </c>
      <c r="B27" s="5">
        <f>PP.5!B25</f>
        <v>0</v>
      </c>
      <c r="C27" s="6">
        <f>PP.5!C25</f>
        <v>0</v>
      </c>
      <c r="D27" s="7">
        <f>PP.5!D25</f>
        <v>0</v>
      </c>
      <c r="E27" s="34">
        <f>PP.5!V25+PP.5!AN25</f>
        <v>0</v>
      </c>
      <c r="F27" s="70">
        <f>PP.5!BF25</f>
        <v>0</v>
      </c>
      <c r="G27" s="34">
        <f t="shared" si="0"/>
        <v>0</v>
      </c>
      <c r="H27" s="70">
        <f>PP.5!BY25</f>
        <v>0</v>
      </c>
      <c r="I27" s="112" t="str">
        <f>PP.5!CC25</f>
        <v/>
      </c>
      <c r="J27" s="69" t="str">
        <f>IF(ISBLANK(PP.5!CD25)," ",PP.5!CD25)</f>
        <v xml:space="preserve"> </v>
      </c>
    </row>
    <row r="28" spans="1:10" ht="21" x14ac:dyDescent="0.25">
      <c r="A28" s="4">
        <f>PP.5!A26</f>
        <v>0</v>
      </c>
      <c r="B28" s="5">
        <f>PP.5!B26</f>
        <v>0</v>
      </c>
      <c r="C28" s="6">
        <f>PP.5!C26</f>
        <v>0</v>
      </c>
      <c r="D28" s="7">
        <f>PP.5!D26</f>
        <v>0</v>
      </c>
      <c r="E28" s="34">
        <f>PP.5!V26+PP.5!AN26</f>
        <v>0</v>
      </c>
      <c r="F28" s="70">
        <f>PP.5!BF26</f>
        <v>0</v>
      </c>
      <c r="G28" s="34">
        <f t="shared" si="0"/>
        <v>0</v>
      </c>
      <c r="H28" s="70">
        <f>PP.5!BY26</f>
        <v>0</v>
      </c>
      <c r="I28" s="112" t="str">
        <f>PP.5!CC26</f>
        <v/>
      </c>
      <c r="J28" s="69" t="str">
        <f>IF(ISBLANK(PP.5!CD26)," ",PP.5!CD26)</f>
        <v xml:space="preserve"> </v>
      </c>
    </row>
    <row r="29" spans="1:10" ht="21" x14ac:dyDescent="0.25">
      <c r="A29" s="4">
        <f>PP.5!A27</f>
        <v>0</v>
      </c>
      <c r="B29" s="5">
        <f>PP.5!B27</f>
        <v>0</v>
      </c>
      <c r="C29" s="6">
        <f>PP.5!C27</f>
        <v>0</v>
      </c>
      <c r="D29" s="7">
        <f>PP.5!D27</f>
        <v>0</v>
      </c>
      <c r="E29" s="34">
        <f>PP.5!V27+PP.5!AN27</f>
        <v>0</v>
      </c>
      <c r="F29" s="70">
        <f>PP.5!BF27</f>
        <v>0</v>
      </c>
      <c r="G29" s="34">
        <f t="shared" si="0"/>
        <v>0</v>
      </c>
      <c r="H29" s="70">
        <f>PP.5!BY27</f>
        <v>0</v>
      </c>
      <c r="I29" s="112" t="str">
        <f>PP.5!CC27</f>
        <v/>
      </c>
      <c r="J29" s="69" t="str">
        <f>IF(ISBLANK(PP.5!CD27)," ",PP.5!CD27)</f>
        <v xml:space="preserve"> </v>
      </c>
    </row>
    <row r="30" spans="1:10" ht="21" x14ac:dyDescent="0.25">
      <c r="A30" s="4">
        <f>PP.5!A28</f>
        <v>0</v>
      </c>
      <c r="B30" s="5">
        <f>PP.5!B28</f>
        <v>0</v>
      </c>
      <c r="C30" s="6">
        <f>PP.5!C28</f>
        <v>0</v>
      </c>
      <c r="D30" s="7">
        <f>PP.5!D28</f>
        <v>0</v>
      </c>
      <c r="E30" s="34">
        <f>PP.5!V28+PP.5!AN28</f>
        <v>0</v>
      </c>
      <c r="F30" s="70">
        <f>PP.5!BF28</f>
        <v>0</v>
      </c>
      <c r="G30" s="34">
        <f t="shared" si="0"/>
        <v>0</v>
      </c>
      <c r="H30" s="70">
        <f>PP.5!BY28</f>
        <v>0</v>
      </c>
      <c r="I30" s="112" t="str">
        <f>PP.5!CC28</f>
        <v/>
      </c>
      <c r="J30" s="69" t="str">
        <f>IF(ISBLANK(PP.5!CD28)," ",PP.5!CD28)</f>
        <v xml:space="preserve"> </v>
      </c>
    </row>
    <row r="31" spans="1:10" ht="21" x14ac:dyDescent="0.25">
      <c r="A31" s="4">
        <f>PP.5!A29</f>
        <v>0</v>
      </c>
      <c r="B31" s="5">
        <f>PP.5!B29</f>
        <v>0</v>
      </c>
      <c r="C31" s="6">
        <f>PP.5!C29</f>
        <v>0</v>
      </c>
      <c r="D31" s="7">
        <f>PP.5!D29</f>
        <v>0</v>
      </c>
      <c r="E31" s="34">
        <f>PP.5!V29+PP.5!AN29</f>
        <v>0</v>
      </c>
      <c r="F31" s="70">
        <f>PP.5!BF29</f>
        <v>0</v>
      </c>
      <c r="G31" s="34">
        <f t="shared" si="0"/>
        <v>0</v>
      </c>
      <c r="H31" s="70">
        <f>PP.5!BY29</f>
        <v>0</v>
      </c>
      <c r="I31" s="112" t="str">
        <f>PP.5!CC29</f>
        <v/>
      </c>
      <c r="J31" s="69" t="str">
        <f>IF(ISBLANK(PP.5!CD29)," ",PP.5!CD29)</f>
        <v xml:space="preserve"> </v>
      </c>
    </row>
    <row r="32" spans="1:10" ht="21" x14ac:dyDescent="0.25">
      <c r="A32" s="4">
        <f>PP.5!A30</f>
        <v>0</v>
      </c>
      <c r="B32" s="5">
        <f>PP.5!B30</f>
        <v>0</v>
      </c>
      <c r="C32" s="6">
        <f>PP.5!C30</f>
        <v>0</v>
      </c>
      <c r="D32" s="7">
        <f>PP.5!D30</f>
        <v>0</v>
      </c>
      <c r="E32" s="34">
        <f>PP.5!V30+PP.5!AN30</f>
        <v>0</v>
      </c>
      <c r="F32" s="70">
        <f>PP.5!BF30</f>
        <v>0</v>
      </c>
      <c r="G32" s="34">
        <f t="shared" si="0"/>
        <v>0</v>
      </c>
      <c r="H32" s="70">
        <f>PP.5!BY30</f>
        <v>0</v>
      </c>
      <c r="I32" s="112" t="str">
        <f>PP.5!CC30</f>
        <v/>
      </c>
      <c r="J32" s="69" t="str">
        <f>IF(ISBLANK(PP.5!CD30)," ",PP.5!CD30)</f>
        <v xml:space="preserve"> </v>
      </c>
    </row>
    <row r="33" spans="1:10" ht="21" x14ac:dyDescent="0.25">
      <c r="A33" s="4">
        <f>PP.5!A31</f>
        <v>0</v>
      </c>
      <c r="B33" s="5">
        <f>PP.5!B31</f>
        <v>0</v>
      </c>
      <c r="C33" s="6">
        <f>PP.5!C31</f>
        <v>0</v>
      </c>
      <c r="D33" s="7">
        <f>PP.5!D31</f>
        <v>0</v>
      </c>
      <c r="E33" s="34">
        <f>PP.5!V31+PP.5!AN31</f>
        <v>0</v>
      </c>
      <c r="F33" s="70">
        <f>PP.5!BF31</f>
        <v>0</v>
      </c>
      <c r="G33" s="34">
        <f t="shared" si="0"/>
        <v>0</v>
      </c>
      <c r="H33" s="70">
        <f>PP.5!BY31</f>
        <v>0</v>
      </c>
      <c r="I33" s="112" t="str">
        <f>PP.5!CC31</f>
        <v/>
      </c>
      <c r="J33" s="69" t="str">
        <f>IF(ISBLANK(PP.5!CD31)," ",PP.5!CD31)</f>
        <v xml:space="preserve"> </v>
      </c>
    </row>
    <row r="34" spans="1:10" ht="21" x14ac:dyDescent="0.25">
      <c r="A34" s="4">
        <f>PP.5!A32</f>
        <v>0</v>
      </c>
      <c r="B34" s="5">
        <f>PP.5!B32</f>
        <v>0</v>
      </c>
      <c r="C34" s="6">
        <f>PP.5!C32</f>
        <v>0</v>
      </c>
      <c r="D34" s="7">
        <f>PP.5!D32</f>
        <v>0</v>
      </c>
      <c r="E34" s="34">
        <f>PP.5!V32+PP.5!AN32</f>
        <v>0</v>
      </c>
      <c r="F34" s="70">
        <f>PP.5!BF32</f>
        <v>0</v>
      </c>
      <c r="G34" s="34">
        <f t="shared" si="0"/>
        <v>0</v>
      </c>
      <c r="H34" s="70">
        <f>PP.5!BY32</f>
        <v>0</v>
      </c>
      <c r="I34" s="112" t="str">
        <f>PP.5!CC32</f>
        <v/>
      </c>
      <c r="J34" s="69" t="str">
        <f>IF(ISBLANK(PP.5!CD32)," ",PP.5!CD32)</f>
        <v xml:space="preserve"> </v>
      </c>
    </row>
    <row r="35" spans="1:10" ht="21" x14ac:dyDescent="0.25">
      <c r="A35" s="4">
        <f>PP.5!A33</f>
        <v>0</v>
      </c>
      <c r="B35" s="5">
        <f>PP.5!B33</f>
        <v>0</v>
      </c>
      <c r="C35" s="6">
        <f>PP.5!C33</f>
        <v>0</v>
      </c>
      <c r="D35" s="7">
        <f>PP.5!D33</f>
        <v>0</v>
      </c>
      <c r="E35" s="34">
        <f>PP.5!V33+PP.5!AN33</f>
        <v>0</v>
      </c>
      <c r="F35" s="70">
        <f>PP.5!BF33</f>
        <v>0</v>
      </c>
      <c r="G35" s="34">
        <f t="shared" si="0"/>
        <v>0</v>
      </c>
      <c r="H35" s="70">
        <f>PP.5!BY33</f>
        <v>0</v>
      </c>
      <c r="I35" s="112" t="str">
        <f>PP.5!CC33</f>
        <v/>
      </c>
      <c r="J35" s="69" t="str">
        <f>IF(ISBLANK(PP.5!CD33)," ",PP.5!CD33)</f>
        <v xml:space="preserve"> </v>
      </c>
    </row>
    <row r="36" spans="1:10" ht="21" x14ac:dyDescent="0.25">
      <c r="A36" s="4">
        <f>PP.5!A34</f>
        <v>0</v>
      </c>
      <c r="B36" s="5">
        <f>PP.5!B34</f>
        <v>0</v>
      </c>
      <c r="C36" s="6">
        <f>PP.5!C34</f>
        <v>0</v>
      </c>
      <c r="D36" s="7">
        <f>PP.5!D34</f>
        <v>0</v>
      </c>
      <c r="E36" s="34">
        <f>PP.5!V34+PP.5!AN34</f>
        <v>0</v>
      </c>
      <c r="F36" s="70">
        <f>PP.5!BF34</f>
        <v>0</v>
      </c>
      <c r="G36" s="34">
        <f t="shared" si="0"/>
        <v>0</v>
      </c>
      <c r="H36" s="70">
        <f>PP.5!BY34</f>
        <v>0</v>
      </c>
      <c r="I36" s="112" t="str">
        <f>PP.5!CC34</f>
        <v/>
      </c>
      <c r="J36" s="69" t="str">
        <f>IF(ISBLANK(PP.5!CD34)," ",PP.5!CD34)</f>
        <v xml:space="preserve"> </v>
      </c>
    </row>
    <row r="37" spans="1:10" ht="21" x14ac:dyDescent="0.25">
      <c r="A37" s="4">
        <f>PP.5!A35</f>
        <v>0</v>
      </c>
      <c r="B37" s="5">
        <f>PP.5!B35</f>
        <v>0</v>
      </c>
      <c r="C37" s="6">
        <f>PP.5!C35</f>
        <v>0</v>
      </c>
      <c r="D37" s="7">
        <f>PP.5!D35</f>
        <v>0</v>
      </c>
      <c r="E37" s="34">
        <f>PP.5!V35+PP.5!AN35</f>
        <v>0</v>
      </c>
      <c r="F37" s="70">
        <f>PP.5!BF35</f>
        <v>0</v>
      </c>
      <c r="G37" s="34">
        <f t="shared" si="0"/>
        <v>0</v>
      </c>
      <c r="H37" s="70">
        <f>PP.5!BY35</f>
        <v>0</v>
      </c>
      <c r="I37" s="112" t="str">
        <f>PP.5!CC35</f>
        <v/>
      </c>
      <c r="J37" s="69" t="str">
        <f>IF(ISBLANK(PP.5!CD35)," ",PP.5!CD35)</f>
        <v xml:space="preserve"> </v>
      </c>
    </row>
    <row r="38" spans="1:10" ht="21" x14ac:dyDescent="0.25">
      <c r="A38" s="4">
        <f>PP.5!A36</f>
        <v>0</v>
      </c>
      <c r="B38" s="5">
        <f>PP.5!B36</f>
        <v>0</v>
      </c>
      <c r="C38" s="6">
        <f>PP.5!C36</f>
        <v>0</v>
      </c>
      <c r="D38" s="7">
        <f>PP.5!D36</f>
        <v>0</v>
      </c>
      <c r="E38" s="34">
        <f>PP.5!V36+PP.5!AN36</f>
        <v>0</v>
      </c>
      <c r="F38" s="70">
        <f>PP.5!BF36</f>
        <v>0</v>
      </c>
      <c r="G38" s="34">
        <f t="shared" si="0"/>
        <v>0</v>
      </c>
      <c r="H38" s="70">
        <f>PP.5!BY36</f>
        <v>0</v>
      </c>
      <c r="I38" s="112" t="str">
        <f>PP.5!CC36</f>
        <v/>
      </c>
      <c r="J38" s="69" t="str">
        <f>IF(ISBLANK(PP.5!CD36)," ",PP.5!CD36)</f>
        <v xml:space="preserve"> </v>
      </c>
    </row>
    <row r="39" spans="1:10" ht="21" x14ac:dyDescent="0.25">
      <c r="A39" s="4">
        <f>PP.5!A37</f>
        <v>0</v>
      </c>
      <c r="B39" s="5">
        <f>PP.5!B37</f>
        <v>0</v>
      </c>
      <c r="C39" s="6">
        <f>PP.5!C37</f>
        <v>0</v>
      </c>
      <c r="D39" s="7">
        <f>PP.5!D37</f>
        <v>0</v>
      </c>
      <c r="E39" s="34">
        <f>PP.5!V37+PP.5!AN37</f>
        <v>0</v>
      </c>
      <c r="F39" s="70">
        <f>PP.5!BF37</f>
        <v>0</v>
      </c>
      <c r="G39" s="34">
        <f t="shared" si="0"/>
        <v>0</v>
      </c>
      <c r="H39" s="70">
        <f>PP.5!BY37</f>
        <v>0</v>
      </c>
      <c r="I39" s="112" t="str">
        <f>PP.5!CC37</f>
        <v/>
      </c>
      <c r="J39" s="69" t="str">
        <f>IF(ISBLANK(PP.5!CD37)," ",PP.5!CD37)</f>
        <v xml:space="preserve"> </v>
      </c>
    </row>
    <row r="40" spans="1:10" ht="21" x14ac:dyDescent="0.25">
      <c r="A40" s="4">
        <f>PP.5!A38</f>
        <v>0</v>
      </c>
      <c r="B40" s="5">
        <f>PP.5!B38</f>
        <v>0</v>
      </c>
      <c r="C40" s="6">
        <f>PP.5!C38</f>
        <v>0</v>
      </c>
      <c r="D40" s="7">
        <f>PP.5!D38</f>
        <v>0</v>
      </c>
      <c r="E40" s="34">
        <f>PP.5!V38+PP.5!AN38</f>
        <v>0</v>
      </c>
      <c r="F40" s="70">
        <f>PP.5!BF38</f>
        <v>0</v>
      </c>
      <c r="G40" s="34">
        <f t="shared" si="0"/>
        <v>0</v>
      </c>
      <c r="H40" s="70">
        <f>PP.5!BY38</f>
        <v>0</v>
      </c>
      <c r="I40" s="112" t="str">
        <f>PP.5!CC38</f>
        <v/>
      </c>
      <c r="J40" s="69" t="str">
        <f>IF(ISBLANK(PP.5!CD38)," ",PP.5!CD38)</f>
        <v xml:space="preserve"> </v>
      </c>
    </row>
    <row r="41" spans="1:10" ht="21" x14ac:dyDescent="0.25">
      <c r="A41" s="4">
        <f>PP.5!A39</f>
        <v>0</v>
      </c>
      <c r="B41" s="5">
        <f>PP.5!B39</f>
        <v>0</v>
      </c>
      <c r="C41" s="6">
        <f>PP.5!C39</f>
        <v>0</v>
      </c>
      <c r="D41" s="7">
        <f>PP.5!D39</f>
        <v>0</v>
      </c>
      <c r="E41" s="34">
        <f>PP.5!V39+PP.5!AN39</f>
        <v>0</v>
      </c>
      <c r="F41" s="70">
        <f>PP.5!BF39</f>
        <v>0</v>
      </c>
      <c r="G41" s="34">
        <f t="shared" si="0"/>
        <v>0</v>
      </c>
      <c r="H41" s="70">
        <f>PP.5!BY39</f>
        <v>0</v>
      </c>
      <c r="I41" s="112" t="str">
        <f>PP.5!CC39</f>
        <v/>
      </c>
      <c r="J41" s="69" t="str">
        <f>IF(ISBLANK(PP.5!CD39)," ",PP.5!CD39)</f>
        <v xml:space="preserve"> </v>
      </c>
    </row>
    <row r="42" spans="1:10" ht="21" x14ac:dyDescent="0.25">
      <c r="A42" s="4">
        <f>PP.5!A40</f>
        <v>0</v>
      </c>
      <c r="B42" s="5">
        <f>PP.5!B40</f>
        <v>0</v>
      </c>
      <c r="C42" s="6">
        <f>PP.5!C40</f>
        <v>0</v>
      </c>
      <c r="D42" s="7">
        <f>PP.5!D40</f>
        <v>0</v>
      </c>
      <c r="E42" s="34">
        <f>PP.5!V40+PP.5!AN40</f>
        <v>0</v>
      </c>
      <c r="F42" s="70">
        <f>PP.5!BF40</f>
        <v>0</v>
      </c>
      <c r="G42" s="34">
        <f t="shared" si="0"/>
        <v>0</v>
      </c>
      <c r="H42" s="70">
        <f>PP.5!BY40</f>
        <v>0</v>
      </c>
      <c r="I42" s="112" t="str">
        <f>PP.5!CC40</f>
        <v/>
      </c>
      <c r="J42" s="69" t="str">
        <f>IF(ISBLANK(PP.5!CD40)," ",PP.5!CD40)</f>
        <v xml:space="preserve"> </v>
      </c>
    </row>
    <row r="43" spans="1:10" ht="21" x14ac:dyDescent="0.25">
      <c r="A43" s="4">
        <f>PP.5!A41</f>
        <v>0</v>
      </c>
      <c r="B43" s="5">
        <f>PP.5!B41</f>
        <v>0</v>
      </c>
      <c r="C43" s="6">
        <f>PP.5!C41</f>
        <v>0</v>
      </c>
      <c r="D43" s="7">
        <f>PP.5!D41</f>
        <v>0</v>
      </c>
      <c r="E43" s="34">
        <f>PP.5!V41+PP.5!AN41</f>
        <v>0</v>
      </c>
      <c r="F43" s="70">
        <f>PP.5!BF41</f>
        <v>0</v>
      </c>
      <c r="G43" s="34">
        <f t="shared" si="0"/>
        <v>0</v>
      </c>
      <c r="H43" s="70">
        <f>PP.5!BY41</f>
        <v>0</v>
      </c>
      <c r="I43" s="112" t="str">
        <f>PP.5!CC41</f>
        <v/>
      </c>
      <c r="J43" s="69" t="str">
        <f>IF(ISBLANK(PP.5!CD41)," ",PP.5!CD41)</f>
        <v xml:space="preserve"> </v>
      </c>
    </row>
    <row r="44" spans="1:10" ht="21" x14ac:dyDescent="0.25">
      <c r="A44" s="4">
        <f>PP.5!A42</f>
        <v>0</v>
      </c>
      <c r="B44" s="5">
        <f>PP.5!B42</f>
        <v>0</v>
      </c>
      <c r="C44" s="6">
        <f>PP.5!C42</f>
        <v>0</v>
      </c>
      <c r="D44" s="7">
        <f>PP.5!D42</f>
        <v>0</v>
      </c>
      <c r="E44" s="34">
        <f>PP.5!V42+PP.5!AN42</f>
        <v>0</v>
      </c>
      <c r="F44" s="70">
        <f>PP.5!BF42</f>
        <v>0</v>
      </c>
      <c r="G44" s="34">
        <f t="shared" si="0"/>
        <v>0</v>
      </c>
      <c r="H44" s="70">
        <f>PP.5!BY42</f>
        <v>0</v>
      </c>
      <c r="I44" s="112" t="str">
        <f>PP.5!CC42</f>
        <v/>
      </c>
      <c r="J44" s="69" t="str">
        <f>IF(ISBLANK(PP.5!CD42)," ",PP.5!CD42)</f>
        <v xml:space="preserve"> </v>
      </c>
    </row>
    <row r="45" spans="1:10" ht="21" x14ac:dyDescent="0.25">
      <c r="A45" s="4">
        <f>PP.5!A43</f>
        <v>0</v>
      </c>
      <c r="B45" s="5">
        <f>PP.5!B43</f>
        <v>0</v>
      </c>
      <c r="C45" s="6">
        <f>PP.5!C43</f>
        <v>0</v>
      </c>
      <c r="D45" s="7">
        <f>PP.5!D43</f>
        <v>0</v>
      </c>
      <c r="E45" s="34">
        <f>PP.5!V43+PP.5!AN43</f>
        <v>0</v>
      </c>
      <c r="F45" s="70">
        <f>PP.5!BF43</f>
        <v>0</v>
      </c>
      <c r="G45" s="34">
        <f t="shared" si="0"/>
        <v>0</v>
      </c>
      <c r="H45" s="70">
        <f>PP.5!BY43</f>
        <v>0</v>
      </c>
      <c r="I45" s="112" t="str">
        <f>PP.5!CC43</f>
        <v/>
      </c>
      <c r="J45" s="69" t="str">
        <f>IF(ISBLANK(PP.5!CD43)," ",PP.5!CD43)</f>
        <v xml:space="preserve"> </v>
      </c>
    </row>
    <row r="46" spans="1:10" ht="21" x14ac:dyDescent="0.25">
      <c r="A46" s="4">
        <f>PP.5!A44</f>
        <v>0</v>
      </c>
      <c r="B46" s="5">
        <f>PP.5!B44</f>
        <v>0</v>
      </c>
      <c r="C46" s="6">
        <f>PP.5!C44</f>
        <v>0</v>
      </c>
      <c r="D46" s="7">
        <f>PP.5!D44</f>
        <v>0</v>
      </c>
      <c r="E46" s="34">
        <f>PP.5!V44+PP.5!AN44</f>
        <v>0</v>
      </c>
      <c r="F46" s="70">
        <f>PP.5!BF44</f>
        <v>0</v>
      </c>
      <c r="G46" s="34">
        <f t="shared" si="0"/>
        <v>0</v>
      </c>
      <c r="H46" s="70">
        <f>PP.5!BY44</f>
        <v>0</v>
      </c>
      <c r="I46" s="112" t="str">
        <f>PP.5!CC44</f>
        <v/>
      </c>
      <c r="J46" s="69" t="str">
        <f>IF(ISBLANK(PP.5!CD44)," ",PP.5!CD44)</f>
        <v xml:space="preserve"> </v>
      </c>
    </row>
    <row r="47" spans="1:10" ht="21" x14ac:dyDescent="0.25">
      <c r="A47" s="4">
        <f>PP.5!A45</f>
        <v>0</v>
      </c>
      <c r="B47" s="5">
        <f>PP.5!B45</f>
        <v>0</v>
      </c>
      <c r="C47" s="6">
        <f>PP.5!C45</f>
        <v>0</v>
      </c>
      <c r="D47" s="7">
        <f>PP.5!D45</f>
        <v>0</v>
      </c>
      <c r="E47" s="34">
        <f>PP.5!V45+PP.5!AN45</f>
        <v>0</v>
      </c>
      <c r="F47" s="70">
        <f>PP.5!BF45</f>
        <v>0</v>
      </c>
      <c r="G47" s="34">
        <f t="shared" si="0"/>
        <v>0</v>
      </c>
      <c r="H47" s="70">
        <f>PP.5!BY45</f>
        <v>0</v>
      </c>
      <c r="I47" s="112" t="str">
        <f>PP.5!CC45</f>
        <v/>
      </c>
      <c r="J47" s="69" t="str">
        <f>IF(ISBLANK(PP.5!CD45)," ",PP.5!CD45)</f>
        <v xml:space="preserve"> </v>
      </c>
    </row>
    <row r="48" spans="1:10" ht="21" x14ac:dyDescent="0.25">
      <c r="A48" s="4">
        <f>PP.5!A46</f>
        <v>0</v>
      </c>
      <c r="B48" s="5">
        <f>PP.5!B46</f>
        <v>0</v>
      </c>
      <c r="C48" s="6">
        <f>PP.5!C46</f>
        <v>0</v>
      </c>
      <c r="D48" s="7">
        <f>PP.5!D46</f>
        <v>0</v>
      </c>
      <c r="E48" s="34">
        <f>PP.5!V46+PP.5!AN46</f>
        <v>0</v>
      </c>
      <c r="F48" s="70">
        <f>PP.5!BF46</f>
        <v>0</v>
      </c>
      <c r="G48" s="34">
        <f t="shared" si="0"/>
        <v>0</v>
      </c>
      <c r="H48" s="70">
        <f>PP.5!BY46</f>
        <v>0</v>
      </c>
      <c r="I48" s="112" t="str">
        <f>PP.5!CC46</f>
        <v/>
      </c>
      <c r="J48" s="69" t="str">
        <f>IF(ISBLANK(PP.5!CD46)," ",PP.5!CD46)</f>
        <v xml:space="preserve"> </v>
      </c>
    </row>
    <row r="49" spans="1:10" ht="21" x14ac:dyDescent="0.25">
      <c r="A49" s="4">
        <f>PP.5!A47</f>
        <v>0</v>
      </c>
      <c r="B49" s="5">
        <f>PP.5!B47</f>
        <v>0</v>
      </c>
      <c r="C49" s="6">
        <f>PP.5!C47</f>
        <v>0</v>
      </c>
      <c r="D49" s="7">
        <f>PP.5!D47</f>
        <v>0</v>
      </c>
      <c r="E49" s="34">
        <f>PP.5!V47+PP.5!AN47</f>
        <v>0</v>
      </c>
      <c r="F49" s="70">
        <f>PP.5!BF47</f>
        <v>0</v>
      </c>
      <c r="G49" s="34">
        <f t="shared" si="0"/>
        <v>0</v>
      </c>
      <c r="H49" s="70">
        <f>PP.5!BY47</f>
        <v>0</v>
      </c>
      <c r="I49" s="112" t="str">
        <f>PP.5!CC47</f>
        <v/>
      </c>
      <c r="J49" s="69" t="str">
        <f>IF(ISBLANK(PP.5!CD47)," ",PP.5!CD47)</f>
        <v xml:space="preserve"> </v>
      </c>
    </row>
    <row r="50" spans="1:10" ht="21" x14ac:dyDescent="0.25">
      <c r="A50" s="4">
        <f>PP.5!A48</f>
        <v>0</v>
      </c>
      <c r="B50" s="5">
        <f>PP.5!B48</f>
        <v>0</v>
      </c>
      <c r="C50" s="6">
        <f>PP.5!C48</f>
        <v>0</v>
      </c>
      <c r="D50" s="7">
        <f>PP.5!D48</f>
        <v>0</v>
      </c>
      <c r="E50" s="34">
        <f>PP.5!V48+PP.5!AN48</f>
        <v>0</v>
      </c>
      <c r="F50" s="70">
        <f>PP.5!BF48</f>
        <v>0</v>
      </c>
      <c r="G50" s="34">
        <f t="shared" si="0"/>
        <v>0</v>
      </c>
      <c r="H50" s="70">
        <f>PP.5!BY48</f>
        <v>0</v>
      </c>
      <c r="I50" s="112" t="str">
        <f>PP.5!CC48</f>
        <v/>
      </c>
      <c r="J50" s="69" t="str">
        <f>IF(ISBLANK(PP.5!CD48)," ",PP.5!CD48)</f>
        <v xml:space="preserve"> </v>
      </c>
    </row>
    <row r="51" spans="1:10" ht="21" x14ac:dyDescent="0.25">
      <c r="A51" s="4">
        <f>PP.5!A49</f>
        <v>0</v>
      </c>
      <c r="B51" s="5">
        <f>PP.5!B49</f>
        <v>0</v>
      </c>
      <c r="C51" s="6">
        <f>PP.5!C49</f>
        <v>0</v>
      </c>
      <c r="D51" s="7">
        <f>PP.5!D49</f>
        <v>0</v>
      </c>
      <c r="E51" s="34">
        <f>PP.5!V49+PP.5!AN49</f>
        <v>0</v>
      </c>
      <c r="F51" s="70">
        <f>PP.5!BF49</f>
        <v>0</v>
      </c>
      <c r="G51" s="34">
        <f t="shared" si="0"/>
        <v>0</v>
      </c>
      <c r="H51" s="70">
        <f>PP.5!BY49</f>
        <v>0</v>
      </c>
      <c r="I51" s="112" t="str">
        <f>PP.5!CC49</f>
        <v/>
      </c>
      <c r="J51" s="69" t="str">
        <f>IF(ISBLANK(PP.5!CD49)," ",PP.5!CD49)</f>
        <v xml:space="preserve"> </v>
      </c>
    </row>
    <row r="52" spans="1:10" ht="21" x14ac:dyDescent="0.25">
      <c r="A52" s="4">
        <f>PP.5!A50</f>
        <v>0</v>
      </c>
      <c r="B52" s="5">
        <f>PP.5!B50</f>
        <v>0</v>
      </c>
      <c r="C52" s="6">
        <f>PP.5!C50</f>
        <v>0</v>
      </c>
      <c r="D52" s="7">
        <f>PP.5!D50</f>
        <v>0</v>
      </c>
      <c r="E52" s="34">
        <f>PP.5!V50+PP.5!AN50</f>
        <v>0</v>
      </c>
      <c r="F52" s="70">
        <f>PP.5!BF50</f>
        <v>0</v>
      </c>
      <c r="G52" s="34">
        <f t="shared" si="0"/>
        <v>0</v>
      </c>
      <c r="H52" s="70">
        <f>PP.5!BY50</f>
        <v>0</v>
      </c>
      <c r="I52" s="112" t="str">
        <f>PP.5!CC50</f>
        <v/>
      </c>
      <c r="J52" s="69" t="str">
        <f>IF(ISBLANK(PP.5!CD50)," ",PP.5!CD50)</f>
        <v xml:space="preserve"> </v>
      </c>
    </row>
    <row r="53" spans="1:10" ht="21" x14ac:dyDescent="0.25">
      <c r="A53" s="4">
        <f>PP.5!A51</f>
        <v>0</v>
      </c>
      <c r="B53" s="5">
        <f>PP.5!B51</f>
        <v>0</v>
      </c>
      <c r="C53" s="6">
        <f>PP.5!C51</f>
        <v>0</v>
      </c>
      <c r="D53" s="7">
        <f>PP.5!D51</f>
        <v>0</v>
      </c>
      <c r="E53" s="34">
        <f>PP.5!V51+PP.5!AN51</f>
        <v>0</v>
      </c>
      <c r="F53" s="70">
        <f>PP.5!BF51</f>
        <v>0</v>
      </c>
      <c r="G53" s="34">
        <f t="shared" si="0"/>
        <v>0</v>
      </c>
      <c r="H53" s="70">
        <f>PP.5!BY51</f>
        <v>0</v>
      </c>
      <c r="I53" s="112" t="str">
        <f>PP.5!CC51</f>
        <v/>
      </c>
      <c r="J53" s="69" t="str">
        <f>IF(ISBLANK(PP.5!CD51)," ",PP.5!CD51)</f>
        <v xml:space="preserve"> </v>
      </c>
    </row>
    <row r="54" spans="1:10" ht="23.4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ht="23.4" x14ac:dyDescent="0.25">
      <c r="A55" s="8"/>
      <c r="B55" s="8"/>
      <c r="C55" s="8"/>
      <c r="D55" s="9" t="s">
        <v>40</v>
      </c>
      <c r="E55" s="199">
        <f t="shared" ref="E55:I55" si="1">SUM(E9:E53)</f>
        <v>0</v>
      </c>
      <c r="F55" s="199">
        <f t="shared" si="1"/>
        <v>0</v>
      </c>
      <c r="G55" s="199">
        <f t="shared" si="1"/>
        <v>0</v>
      </c>
      <c r="H55" s="199">
        <f t="shared" si="1"/>
        <v>0</v>
      </c>
      <c r="I55" s="199">
        <f t="shared" si="1"/>
        <v>0</v>
      </c>
      <c r="J55" s="8"/>
    </row>
    <row r="56" spans="1:10" ht="23.4" x14ac:dyDescent="0.25">
      <c r="A56" s="8"/>
      <c r="B56" s="8"/>
      <c r="C56" s="8"/>
      <c r="D56" s="9" t="s">
        <v>80</v>
      </c>
      <c r="E56" s="10">
        <f>cover!A26</f>
        <v>0</v>
      </c>
      <c r="F56" s="10">
        <f>cover!A26</f>
        <v>0</v>
      </c>
      <c r="G56" s="10">
        <f>cover!A26</f>
        <v>0</v>
      </c>
      <c r="H56" s="10">
        <f>cover!A26</f>
        <v>0</v>
      </c>
      <c r="I56" s="10">
        <f>cover!A26</f>
        <v>0</v>
      </c>
      <c r="J56" s="8"/>
    </row>
    <row r="57" spans="1:10" ht="23.4" x14ac:dyDescent="0.25">
      <c r="A57" s="8"/>
      <c r="B57" s="8"/>
      <c r="C57" s="8"/>
      <c r="D57" s="9" t="s">
        <v>28</v>
      </c>
      <c r="E57" s="197" t="e">
        <f t="shared" ref="E57:H57" si="2">E55/E56</f>
        <v>#DIV/0!</v>
      </c>
      <c r="F57" s="197" t="e">
        <f t="shared" si="2"/>
        <v>#DIV/0!</v>
      </c>
      <c r="G57" s="197" t="e">
        <f t="shared" si="2"/>
        <v>#DIV/0!</v>
      </c>
      <c r="H57" s="197" t="e">
        <f t="shared" si="2"/>
        <v>#DIV/0!</v>
      </c>
      <c r="I57" s="197" t="e">
        <f>I55/I56</f>
        <v>#DIV/0!</v>
      </c>
      <c r="J57" s="8"/>
    </row>
    <row r="58" spans="1:10" ht="23.4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ht="23.4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ht="23.4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23.4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ht="23.4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ht="23.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ht="23.4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23.4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ht="23.4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23.4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ht="23.4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ht="23.4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ht="23.4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</row>
  </sheetData>
  <sheetProtection algorithmName="SHA-512" hashValue="rwpMo4X1dOPudQ4QS9immAih24dStbej4ybMCI5xQyrOC6JUV3CsiBicIPbmLCUJE+3HbVOGKgEWJrCPJpP7qw==" saltValue="B1Wx+TEwoH/x/FshlX5p1g==" spinCount="100000" sheet="1" objects="1" scenarios="1"/>
  <mergeCells count="12">
    <mergeCell ref="A1:J1"/>
    <mergeCell ref="A2:J2"/>
    <mergeCell ref="A3:J3"/>
    <mergeCell ref="A4:D4"/>
    <mergeCell ref="A5:A8"/>
    <mergeCell ref="C5:C8"/>
    <mergeCell ref="D5:D8"/>
    <mergeCell ref="I5:I7"/>
    <mergeCell ref="J5:J8"/>
    <mergeCell ref="E4:J4"/>
    <mergeCell ref="H5:H6"/>
    <mergeCell ref="E5:G6"/>
  </mergeCells>
  <pageMargins left="0.9055118110236221" right="0.70866141732283472" top="0.74803149606299213" bottom="0.74803149606299213" header="0.31496062992125984" footer="0.31496062992125984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0"/>
  <sheetViews>
    <sheetView view="pageBreakPreview" zoomScaleNormal="100" zoomScaleSheetLayoutView="100" workbookViewId="0">
      <selection activeCell="G8" sqref="G8"/>
    </sheetView>
  </sheetViews>
  <sheetFormatPr defaultColWidth="8.09765625" defaultRowHeight="14.25" customHeight="1" x14ac:dyDescent="0.3"/>
  <cols>
    <col min="1" max="1" width="13.296875" style="30" bestFit="1" customWidth="1"/>
    <col min="2" max="2" width="8" style="30" bestFit="1" customWidth="1"/>
    <col min="3" max="4" width="5.69921875" style="30" bestFit="1" customWidth="1"/>
    <col min="5" max="5" width="4.296875" style="30" customWidth="1"/>
    <col min="6" max="6" width="26.69921875" style="30" bestFit="1" customWidth="1"/>
    <col min="7" max="7" width="8.09765625" style="30"/>
    <col min="8" max="8" width="6.296875" style="30" bestFit="1" customWidth="1"/>
    <col min="9" max="9" width="2.3984375" style="30" bestFit="1" customWidth="1"/>
    <col min="10" max="16384" width="8.09765625" style="30"/>
  </cols>
  <sheetData>
    <row r="1" spans="1:9" ht="15.6" x14ac:dyDescent="0.3">
      <c r="A1" s="410" t="s">
        <v>20</v>
      </c>
      <c r="B1" s="410"/>
      <c r="C1" s="12"/>
      <c r="D1" s="12"/>
      <c r="E1" s="13"/>
      <c r="F1" s="14"/>
      <c r="G1" s="14"/>
      <c r="H1" s="14"/>
      <c r="I1" s="14"/>
    </row>
    <row r="2" spans="1:9" ht="15.6" x14ac:dyDescent="0.3">
      <c r="A2" s="411" t="str">
        <f>"Primary "&amp;'General information'!B6&amp;""</f>
        <v xml:space="preserve">Primary </v>
      </c>
      <c r="B2" s="411"/>
      <c r="C2" s="411"/>
      <c r="D2" s="12"/>
      <c r="E2" s="13"/>
      <c r="F2" s="14"/>
      <c r="G2" s="14"/>
      <c r="H2" s="14"/>
      <c r="I2" s="14"/>
    </row>
    <row r="3" spans="1:9" ht="15.6" x14ac:dyDescent="0.3">
      <c r="A3" s="411" t="str">
        <f>"Subject Code: "&amp;'General information'!B8&amp;"   Subject: "&amp;'General information'!B9&amp;" Teacher  "&amp;'General information'!B10</f>
        <v xml:space="preserve">Subject Code:    Subject:  Teacher  </v>
      </c>
      <c r="B3" s="411"/>
      <c r="C3" s="411"/>
      <c r="D3" s="411"/>
      <c r="E3" s="411"/>
      <c r="F3" s="411"/>
      <c r="G3" s="411"/>
      <c r="H3" s="411"/>
      <c r="I3" s="411"/>
    </row>
    <row r="4" spans="1:9" ht="16.2" thickBot="1" x14ac:dyDescent="0.35">
      <c r="A4" s="412" t="s">
        <v>91</v>
      </c>
      <c r="B4" s="412"/>
      <c r="C4" s="412"/>
      <c r="D4" s="412"/>
      <c r="E4" s="412"/>
      <c r="F4" s="412"/>
      <c r="G4" s="412"/>
      <c r="H4" s="412"/>
      <c r="I4" s="14"/>
    </row>
    <row r="5" spans="1:9" ht="16.2" thickBot="1" x14ac:dyDescent="0.35">
      <c r="A5" s="413" t="s">
        <v>81</v>
      </c>
      <c r="B5" s="414"/>
      <c r="C5" s="414"/>
      <c r="D5" s="15"/>
      <c r="E5" s="13"/>
      <c r="F5" s="16" t="s">
        <v>83</v>
      </c>
      <c r="G5" s="17"/>
      <c r="H5" s="152"/>
      <c r="I5" s="18"/>
    </row>
    <row r="6" spans="1:9" ht="19.8" thickBot="1" x14ac:dyDescent="0.35">
      <c r="A6" s="19" t="s">
        <v>7</v>
      </c>
      <c r="B6" s="185" t="s">
        <v>82</v>
      </c>
      <c r="C6" s="20" t="s">
        <v>26</v>
      </c>
      <c r="D6" s="21" t="s">
        <v>64</v>
      </c>
      <c r="E6" s="13"/>
      <c r="F6" s="135" t="s">
        <v>71</v>
      </c>
      <c r="G6" s="184" t="s">
        <v>82</v>
      </c>
      <c r="H6" s="153" t="s">
        <v>26</v>
      </c>
      <c r="I6" s="14"/>
    </row>
    <row r="7" spans="1:9" ht="15.6" x14ac:dyDescent="0.3">
      <c r="A7" s="22">
        <v>0</v>
      </c>
      <c r="B7" s="33">
        <f>COUNTIF(PP.5!$CD$7:$CD$55,"0")</f>
        <v>0</v>
      </c>
      <c r="C7" s="186" t="e">
        <f>B7/$B$15*100</f>
        <v>#DIV/0!</v>
      </c>
      <c r="D7" s="187">
        <f>A7*B7</f>
        <v>0</v>
      </c>
      <c r="E7" s="13"/>
      <c r="F7" s="136" t="s">
        <v>84</v>
      </c>
      <c r="G7" s="126">
        <f>COUNTIF(PP.5!CO7:CO55,"3")</f>
        <v>0</v>
      </c>
      <c r="H7" s="190" t="e">
        <f>G7/G10*100</f>
        <v>#DIV/0!</v>
      </c>
      <c r="I7" s="14"/>
    </row>
    <row r="8" spans="1:9" ht="15.6" x14ac:dyDescent="0.3">
      <c r="A8" s="22">
        <v>1</v>
      </c>
      <c r="B8" s="33">
        <f>COUNTIF(PP.5!$CD$7:$CD$55,"1")</f>
        <v>0</v>
      </c>
      <c r="C8" s="186" t="e">
        <f t="shared" ref="C8:C14" si="0">B8/$B$15*100</f>
        <v>#DIV/0!</v>
      </c>
      <c r="D8" s="187">
        <f t="shared" ref="D8:D14" si="1">A8*B8</f>
        <v>0</v>
      </c>
      <c r="E8" s="13"/>
      <c r="F8" s="137" t="s">
        <v>85</v>
      </c>
      <c r="G8" s="126">
        <f>COUNTIF(PP.5!CO7:CO55,"2")</f>
        <v>0</v>
      </c>
      <c r="H8" s="190" t="e">
        <f>G8/G10*100</f>
        <v>#DIV/0!</v>
      </c>
      <c r="I8" s="14"/>
    </row>
    <row r="9" spans="1:9" ht="16.2" thickBot="1" x14ac:dyDescent="0.35">
      <c r="A9" s="22">
        <v>1.5</v>
      </c>
      <c r="B9" s="33">
        <f>COUNTIF(PP.5!$CD$7:$CD$55,"1.5")</f>
        <v>0</v>
      </c>
      <c r="C9" s="186" t="e">
        <f t="shared" si="0"/>
        <v>#DIV/0!</v>
      </c>
      <c r="D9" s="187">
        <f t="shared" si="1"/>
        <v>0</v>
      </c>
      <c r="E9" s="13"/>
      <c r="F9" s="138" t="s">
        <v>86</v>
      </c>
      <c r="G9" s="127">
        <f>COUNTIF(PP.5!CO7:CO55,"1")</f>
        <v>0</v>
      </c>
      <c r="H9" s="191" t="e">
        <f>G9/G10*100</f>
        <v>#DIV/0!</v>
      </c>
      <c r="I9" s="14"/>
    </row>
    <row r="10" spans="1:9" ht="16.2" thickBot="1" x14ac:dyDescent="0.35">
      <c r="A10" s="22">
        <v>2</v>
      </c>
      <c r="B10" s="33">
        <f>COUNTIF(PP.5!$CD$7:$CD$55,"2")</f>
        <v>0</v>
      </c>
      <c r="C10" s="186" t="e">
        <f t="shared" si="0"/>
        <v>#DIV/0!</v>
      </c>
      <c r="D10" s="187">
        <f t="shared" si="1"/>
        <v>0</v>
      </c>
      <c r="E10" s="13"/>
      <c r="F10" s="119" t="s">
        <v>80</v>
      </c>
      <c r="G10" s="122">
        <f>SUM(G7:G9)</f>
        <v>0</v>
      </c>
      <c r="H10" s="192" t="e">
        <f>SUM(H7:H9)</f>
        <v>#DIV/0!</v>
      </c>
      <c r="I10" s="23"/>
    </row>
    <row r="11" spans="1:9" ht="16.2" thickBot="1" x14ac:dyDescent="0.35">
      <c r="A11" s="22">
        <v>2.5</v>
      </c>
      <c r="B11" s="33">
        <f>COUNTIF(PP.5!$CD$7:$CD$55,"2.5")</f>
        <v>0</v>
      </c>
      <c r="C11" s="186" t="e">
        <f t="shared" si="0"/>
        <v>#DIV/0!</v>
      </c>
      <c r="D11" s="187">
        <f t="shared" si="1"/>
        <v>0</v>
      </c>
      <c r="E11" s="13"/>
      <c r="F11" s="14"/>
      <c r="G11" s="14"/>
      <c r="H11" s="14"/>
      <c r="I11" s="14"/>
    </row>
    <row r="12" spans="1:9" ht="16.2" thickBot="1" x14ac:dyDescent="0.35">
      <c r="A12" s="22">
        <v>3</v>
      </c>
      <c r="B12" s="33">
        <f>COUNTIF(PP.5!$CD$7:$CD$55,"3")</f>
        <v>0</v>
      </c>
      <c r="C12" s="186" t="e">
        <f t="shared" si="0"/>
        <v>#DIV/0!</v>
      </c>
      <c r="D12" s="187">
        <f t="shared" si="1"/>
        <v>0</v>
      </c>
      <c r="E12" s="13"/>
      <c r="F12" s="24" t="s">
        <v>89</v>
      </c>
      <c r="G12" s="25"/>
      <c r="H12" s="150"/>
      <c r="I12" s="14"/>
    </row>
    <row r="13" spans="1:9" ht="19.8" thickBot="1" x14ac:dyDescent="0.35">
      <c r="A13" s="22">
        <v>3.5</v>
      </c>
      <c r="B13" s="33">
        <f>COUNTIF(PP.5!$CD$7:$CD$55,"3.5")</f>
        <v>0</v>
      </c>
      <c r="C13" s="186" t="e">
        <f t="shared" si="0"/>
        <v>#DIV/0!</v>
      </c>
      <c r="D13" s="187">
        <f t="shared" si="1"/>
        <v>0</v>
      </c>
      <c r="E13" s="26">
        <f>SUM(B7:B14)</f>
        <v>0</v>
      </c>
      <c r="F13" s="131" t="s">
        <v>71</v>
      </c>
      <c r="G13" s="182" t="s">
        <v>82</v>
      </c>
      <c r="H13" s="151" t="s">
        <v>26</v>
      </c>
      <c r="I13" s="14"/>
    </row>
    <row r="14" spans="1:9" ht="16.2" thickBot="1" x14ac:dyDescent="0.35">
      <c r="A14" s="27">
        <v>4</v>
      </c>
      <c r="B14" s="33">
        <f>COUNTIF(PP.5!$CD$7:$CD$55,"4")</f>
        <v>0</v>
      </c>
      <c r="C14" s="186" t="e">
        <f t="shared" si="0"/>
        <v>#DIV/0!</v>
      </c>
      <c r="D14" s="187">
        <f t="shared" si="1"/>
        <v>0</v>
      </c>
      <c r="E14" s="26">
        <f>SUM(D7:D14)</f>
        <v>0</v>
      </c>
      <c r="F14" s="129" t="s">
        <v>84</v>
      </c>
      <c r="G14" s="149">
        <f>COUNTIF(PP.5!CV7:CV55,"3")</f>
        <v>0</v>
      </c>
      <c r="H14" s="193" t="e">
        <f>G14/G17*100</f>
        <v>#DIV/0!</v>
      </c>
      <c r="I14" s="14"/>
    </row>
    <row r="15" spans="1:9" ht="16.2" thickBot="1" x14ac:dyDescent="0.35">
      <c r="A15" s="28" t="s">
        <v>80</v>
      </c>
      <c r="B15" s="29">
        <f>SUM(B7:B14)</f>
        <v>0</v>
      </c>
      <c r="C15" s="188" t="e">
        <f>E13/G29*100</f>
        <v>#DIV/0!</v>
      </c>
      <c r="D15" s="189" t="e">
        <f>E14/E15*100</f>
        <v>#DIV/0!</v>
      </c>
      <c r="E15" s="13">
        <f>B15*A14</f>
        <v>0</v>
      </c>
      <c r="F15" s="123" t="s">
        <v>85</v>
      </c>
      <c r="G15" s="132">
        <f>COUNTIF(PP.5!CV7:CV55,"2")</f>
        <v>0</v>
      </c>
      <c r="H15" s="190" t="e">
        <f>G15/G17*100</f>
        <v>#DIV/0!</v>
      </c>
      <c r="I15" s="14"/>
    </row>
    <row r="16" spans="1:9" ht="16.2" thickBot="1" x14ac:dyDescent="0.35">
      <c r="A16" s="12"/>
      <c r="B16" s="12"/>
      <c r="C16" s="12"/>
      <c r="D16" s="12"/>
      <c r="E16" s="13"/>
      <c r="F16" s="124" t="s">
        <v>86</v>
      </c>
      <c r="G16" s="133">
        <f>COUNTIF(PP.5!CV7:CV55,"1")</f>
        <v>0</v>
      </c>
      <c r="H16" s="191" t="e">
        <f>G16/G17*100</f>
        <v>#DIV/0!</v>
      </c>
      <c r="I16" s="14"/>
    </row>
    <row r="17" spans="1:9" ht="16.2" thickBot="1" x14ac:dyDescent="0.35">
      <c r="A17" s="415"/>
      <c r="B17" s="416"/>
      <c r="C17" s="416"/>
      <c r="D17" s="417"/>
      <c r="E17" s="121"/>
      <c r="F17" s="120" t="s">
        <v>80</v>
      </c>
      <c r="G17" s="134">
        <f>SUM(G14:G16)</f>
        <v>0</v>
      </c>
      <c r="H17" s="194" t="e">
        <f>SUM(H14:H16)</f>
        <v>#DIV/0!</v>
      </c>
      <c r="I17" s="14"/>
    </row>
    <row r="18" spans="1:9" ht="16.2" thickBot="1" x14ac:dyDescent="0.35">
      <c r="A18" s="418"/>
      <c r="B18" s="419"/>
      <c r="C18" s="420"/>
      <c r="D18" s="115"/>
    </row>
    <row r="19" spans="1:9" ht="16.2" thickBot="1" x14ac:dyDescent="0.35">
      <c r="A19" s="418"/>
      <c r="B19" s="419"/>
      <c r="C19" s="420"/>
      <c r="D19" s="115"/>
      <c r="F19" s="24" t="s">
        <v>90</v>
      </c>
      <c r="G19" s="25"/>
      <c r="H19" s="150"/>
    </row>
    <row r="20" spans="1:9" ht="19.8" thickBot="1" x14ac:dyDescent="0.35">
      <c r="A20" s="418"/>
      <c r="B20" s="419"/>
      <c r="C20" s="420"/>
      <c r="D20" s="116"/>
      <c r="F20" s="148" t="s">
        <v>87</v>
      </c>
      <c r="G20" s="183" t="s">
        <v>82</v>
      </c>
      <c r="H20" s="154" t="s">
        <v>26</v>
      </c>
    </row>
    <row r="21" spans="1:9" ht="16.2" thickBot="1" x14ac:dyDescent="0.35">
      <c r="A21" s="425"/>
      <c r="B21" s="426"/>
      <c r="C21" s="426"/>
      <c r="D21" s="117"/>
      <c r="F21" s="129" t="s">
        <v>84</v>
      </c>
      <c r="G21" s="130">
        <f>COUNTIF(PP.5!DC7:DC55,"3")</f>
        <v>0</v>
      </c>
      <c r="H21" s="193" t="e">
        <f>G21/G24*100</f>
        <v>#DIV/0!</v>
      </c>
    </row>
    <row r="22" spans="1:9" ht="15.6" x14ac:dyDescent="0.3">
      <c r="A22" s="31"/>
      <c r="B22" s="31"/>
      <c r="C22" s="31"/>
      <c r="D22" s="32"/>
      <c r="F22" s="123" t="s">
        <v>85</v>
      </c>
      <c r="G22" s="126">
        <f>COUNTIF(PP.5!DC7:DC55,"2")</f>
        <v>0</v>
      </c>
      <c r="H22" s="190" t="e">
        <f>G22/G24*100</f>
        <v>#DIV/0!</v>
      </c>
    </row>
    <row r="23" spans="1:9" ht="16.2" thickBot="1" x14ac:dyDescent="0.35">
      <c r="A23" s="31"/>
      <c r="B23" s="31"/>
      <c r="C23" s="31"/>
      <c r="D23" s="32"/>
      <c r="F23" s="124" t="s">
        <v>86</v>
      </c>
      <c r="G23" s="127">
        <f>COUNTIF(PP.5!DC7:DC55,"1")</f>
        <v>0</v>
      </c>
      <c r="H23" s="191" t="e">
        <f>G23/G24*100</f>
        <v>#DIV/0!</v>
      </c>
    </row>
    <row r="24" spans="1:9" ht="16.2" thickBot="1" x14ac:dyDescent="0.35">
      <c r="A24" s="31"/>
      <c r="B24" s="31"/>
      <c r="C24" s="31"/>
      <c r="D24" s="32"/>
      <c r="E24" s="118"/>
      <c r="F24" s="125" t="s">
        <v>80</v>
      </c>
      <c r="G24" s="128">
        <f>SUM(G21:G23)</f>
        <v>0</v>
      </c>
      <c r="H24" s="195" t="e">
        <f>SUM(H21:H23)</f>
        <v>#DIV/0!</v>
      </c>
    </row>
    <row r="25" spans="1:9" ht="15.6" x14ac:dyDescent="0.3">
      <c r="A25" s="31"/>
      <c r="B25" s="31"/>
      <c r="C25" s="31"/>
      <c r="D25" s="32"/>
      <c r="F25" s="31"/>
      <c r="G25" s="31"/>
    </row>
    <row r="26" spans="1:9" ht="16.2" thickBot="1" x14ac:dyDescent="0.35">
      <c r="A26" s="31"/>
      <c r="B26" s="31"/>
      <c r="C26" s="31"/>
      <c r="D26" s="32"/>
      <c r="E26" s="140"/>
      <c r="F26" s="141"/>
      <c r="G26" s="141"/>
      <c r="H26" s="140"/>
    </row>
    <row r="27" spans="1:9" ht="15.6" x14ac:dyDescent="0.3">
      <c r="A27" s="31"/>
      <c r="B27" s="31"/>
      <c r="C27" s="31"/>
      <c r="D27" s="139"/>
      <c r="E27" s="421" t="s">
        <v>82</v>
      </c>
      <c r="F27" s="422"/>
      <c r="G27" s="144">
        <f>COUNTA(PP.5!D7:D55)</f>
        <v>0</v>
      </c>
      <c r="H27" s="145"/>
    </row>
    <row r="28" spans="1:9" ht="16.2" thickBot="1" x14ac:dyDescent="0.35">
      <c r="A28" s="31"/>
      <c r="B28" s="31"/>
      <c r="C28" s="31"/>
      <c r="D28" s="139"/>
      <c r="E28" s="423" t="s">
        <v>88</v>
      </c>
      <c r="F28" s="424"/>
      <c r="G28" s="146">
        <f>COUNTIF(PP.5!CD7:CD55,"-")</f>
        <v>0</v>
      </c>
      <c r="H28" s="147"/>
    </row>
    <row r="29" spans="1:9" ht="16.2" thickBot="1" x14ac:dyDescent="0.35">
      <c r="A29" s="31"/>
      <c r="B29" s="31"/>
      <c r="C29" s="31"/>
      <c r="D29" s="139"/>
      <c r="E29" s="408" t="s">
        <v>80</v>
      </c>
      <c r="F29" s="409"/>
      <c r="G29" s="142">
        <f>G27-G28</f>
        <v>0</v>
      </c>
      <c r="H29" s="143"/>
    </row>
    <row r="30" spans="1:9" ht="15.6" x14ac:dyDescent="0.3">
      <c r="A30" s="31"/>
      <c r="B30" s="31"/>
      <c r="C30" s="31"/>
      <c r="D30" s="32"/>
      <c r="F30" s="31"/>
      <c r="G30" s="31"/>
    </row>
  </sheetData>
  <sheetProtection algorithmName="SHA-512" hashValue="KBROeqHEgHEOkU/TTY6iCw1D3ErySWtnfphOFJbLfYscED3cFnjYvNrx/sDck8l9J7ti1qhFM7NmQw1NzZAv5A==" saltValue="D+oXfszweOlYOYVJYmF//w==" spinCount="100000" sheet="1" objects="1" scenarios="1"/>
  <mergeCells count="13">
    <mergeCell ref="E29:F29"/>
    <mergeCell ref="A1:B1"/>
    <mergeCell ref="A2:C2"/>
    <mergeCell ref="A3:I3"/>
    <mergeCell ref="A4:H4"/>
    <mergeCell ref="A5:C5"/>
    <mergeCell ref="A17:D17"/>
    <mergeCell ref="A18:C18"/>
    <mergeCell ref="A19:C19"/>
    <mergeCell ref="E27:F27"/>
    <mergeCell ref="A20:C20"/>
    <mergeCell ref="E28:F28"/>
    <mergeCell ref="A21:C21"/>
  </mergeCells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72"/>
  <sheetViews>
    <sheetView showZeros="0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59765625" style="73" customWidth="1"/>
    <col min="2" max="2" width="10" style="73" customWidth="1"/>
    <col min="3" max="3" width="25.59765625" style="73" customWidth="1"/>
    <col min="4" max="34" width="4" style="79" customWidth="1"/>
    <col min="35" max="35" width="4.59765625" style="79" customWidth="1"/>
    <col min="36" max="36" width="4.69921875" style="74" customWidth="1"/>
    <col min="37" max="37" width="5.69921875" style="74" customWidth="1"/>
    <col min="38" max="16384" width="9" style="73"/>
  </cols>
  <sheetData>
    <row r="1" spans="1:46" ht="30.75" customHeight="1" x14ac:dyDescent="0.25">
      <c r="A1" s="428" t="s">
        <v>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75"/>
    </row>
    <row r="2" spans="1:46" ht="24" customHeight="1" x14ac:dyDescent="0.25">
      <c r="A2" s="429" t="s">
        <v>17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  <c r="AL2" s="76"/>
    </row>
    <row r="3" spans="1:46" ht="24" customHeight="1" x14ac:dyDescent="0.25">
      <c r="A3" s="429" t="str">
        <f>"Attendance recording form "&amp;" "&amp;'General information'!B7&amp;" Department  Subject Code: "&amp;'General information'!B8&amp;" Subject: "&amp;'General information'!B9&amp;"   "&amp;'General information'!B5</f>
        <v>Attendance recording form   Department  Subject Code:  Subject:    Academic Year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  <c r="AL3" s="76"/>
    </row>
    <row r="4" spans="1:46" ht="21" x14ac:dyDescent="0.25">
      <c r="A4" s="437" t="str">
        <f>"Primary "&amp;'General information'!B6&amp;"  "</f>
        <v xml:space="preserve">Primary   </v>
      </c>
      <c r="B4" s="437"/>
      <c r="C4" s="437"/>
      <c r="D4" s="437"/>
      <c r="E4" s="437"/>
      <c r="F4" s="437"/>
      <c r="G4" s="438" t="str">
        <f>"  Teacher "&amp;'General information'!B10</f>
        <v xml:space="preserve">  Teacher </v>
      </c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7"/>
      <c r="U4" s="437"/>
      <c r="V4" s="437"/>
      <c r="W4" s="437"/>
      <c r="X4" s="437"/>
      <c r="Y4" s="437"/>
      <c r="Z4" s="437"/>
      <c r="AA4" s="437"/>
      <c r="AB4" s="437"/>
      <c r="AC4" s="435"/>
      <c r="AD4" s="436"/>
      <c r="AE4" s="436"/>
      <c r="AF4" s="436"/>
      <c r="AG4" s="436"/>
      <c r="AH4" s="436"/>
      <c r="AI4" s="436"/>
      <c r="AJ4" s="436"/>
      <c r="AK4" s="436"/>
      <c r="AL4" s="77"/>
      <c r="AM4" s="77"/>
      <c r="AN4" s="77"/>
      <c r="AO4" s="77"/>
      <c r="AP4" s="77"/>
      <c r="AQ4" s="77"/>
      <c r="AR4" s="77"/>
      <c r="AS4" s="77"/>
      <c r="AT4" s="77"/>
    </row>
    <row r="5" spans="1:46" ht="14.25" customHeight="1" x14ac:dyDescent="0.25">
      <c r="A5" s="446" t="s">
        <v>36</v>
      </c>
      <c r="B5" s="449" t="s">
        <v>73</v>
      </c>
      <c r="C5" s="446" t="s">
        <v>38</v>
      </c>
      <c r="D5" s="454" t="s">
        <v>92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4" t="str">
        <f>D5</f>
        <v>May</v>
      </c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60"/>
    </row>
    <row r="6" spans="1:46" ht="14.25" customHeight="1" x14ac:dyDescent="0.25">
      <c r="A6" s="447"/>
      <c r="B6" s="450"/>
      <c r="C6" s="447"/>
      <c r="D6" s="456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6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61"/>
    </row>
    <row r="7" spans="1:46" ht="18.75" customHeight="1" x14ac:dyDescent="0.25">
      <c r="A7" s="447"/>
      <c r="B7" s="450"/>
      <c r="C7" s="447"/>
      <c r="D7" s="458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8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62"/>
    </row>
    <row r="8" spans="1:46" ht="18.75" customHeight="1" x14ac:dyDescent="0.25">
      <c r="A8" s="447"/>
      <c r="B8" s="450"/>
      <c r="C8" s="447"/>
      <c r="D8" s="34">
        <v>1</v>
      </c>
      <c r="E8" s="34">
        <v>2</v>
      </c>
      <c r="F8" s="34">
        <v>3</v>
      </c>
      <c r="G8" s="34">
        <v>4</v>
      </c>
      <c r="H8" s="34">
        <v>5</v>
      </c>
      <c r="I8" s="34">
        <v>6</v>
      </c>
      <c r="J8" s="34">
        <v>7</v>
      </c>
      <c r="K8" s="34">
        <v>8</v>
      </c>
      <c r="L8" s="39">
        <v>9</v>
      </c>
      <c r="M8" s="34">
        <v>10</v>
      </c>
      <c r="N8" s="34">
        <v>11</v>
      </c>
      <c r="O8" s="34">
        <v>12</v>
      </c>
      <c r="P8" s="34">
        <v>13</v>
      </c>
      <c r="Q8" s="34">
        <v>14</v>
      </c>
      <c r="R8" s="34">
        <v>15</v>
      </c>
      <c r="S8" s="34">
        <v>16</v>
      </c>
      <c r="T8" s="34">
        <v>17</v>
      </c>
      <c r="U8" s="39">
        <v>18</v>
      </c>
      <c r="V8" s="34">
        <v>19</v>
      </c>
      <c r="W8" s="34">
        <v>20</v>
      </c>
      <c r="X8" s="34">
        <v>21</v>
      </c>
      <c r="Y8" s="34">
        <v>22</v>
      </c>
      <c r="Z8" s="34">
        <v>23</v>
      </c>
      <c r="AA8" s="34">
        <v>24</v>
      </c>
      <c r="AB8" s="34">
        <v>25</v>
      </c>
      <c r="AC8" s="34">
        <v>26</v>
      </c>
      <c r="AD8" s="39">
        <v>27</v>
      </c>
      <c r="AE8" s="34">
        <v>28</v>
      </c>
      <c r="AF8" s="34">
        <v>29</v>
      </c>
      <c r="AG8" s="34">
        <v>30</v>
      </c>
      <c r="AH8" s="34">
        <v>31</v>
      </c>
      <c r="AI8" s="452" t="s">
        <v>93</v>
      </c>
      <c r="AJ8" s="431" t="s">
        <v>94</v>
      </c>
      <c r="AK8" s="433" t="s">
        <v>95</v>
      </c>
    </row>
    <row r="9" spans="1:46" ht="18.75" customHeight="1" x14ac:dyDescent="0.25">
      <c r="A9" s="448"/>
      <c r="B9" s="451"/>
      <c r="C9" s="448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453"/>
      <c r="AJ9" s="432"/>
      <c r="AK9" s="434"/>
    </row>
    <row r="10" spans="1:46" ht="16.2" customHeight="1" x14ac:dyDescent="0.25">
      <c r="A10" s="4">
        <f>PP.5!A7</f>
        <v>0</v>
      </c>
      <c r="B10" s="5">
        <f>PP.5!B7</f>
        <v>0</v>
      </c>
      <c r="C10" s="56">
        <f>PP.5!D7</f>
        <v>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63">
        <f>COUNTIF(D10:AH10,"Ab")</f>
        <v>0</v>
      </c>
      <c r="AJ10" s="159">
        <f>COUNTIF(D10:AH10,"Le")</f>
        <v>0</v>
      </c>
      <c r="AK10" s="160">
        <f>COUNTIF(D10:AH10,"Pre")</f>
        <v>0</v>
      </c>
    </row>
    <row r="11" spans="1:46" ht="16.2" customHeight="1" x14ac:dyDescent="0.25">
      <c r="A11" s="4">
        <f>PP.5!A8</f>
        <v>0</v>
      </c>
      <c r="B11" s="5">
        <f>PP.5!B8</f>
        <v>0</v>
      </c>
      <c r="C11" s="56">
        <f>PP.5!D8</f>
        <v>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63">
        <f t="shared" ref="AI11:AI55" si="0">COUNTIF(D11:AH11,"Ab")</f>
        <v>0</v>
      </c>
      <c r="AJ11" s="159">
        <f t="shared" ref="AJ11:AJ55" si="1">COUNTIF(D11:AH11,"Le")</f>
        <v>0</v>
      </c>
      <c r="AK11" s="160">
        <f t="shared" ref="AK11:AK55" si="2">COUNTIF(D11:AH11,"Pre")</f>
        <v>0</v>
      </c>
    </row>
    <row r="12" spans="1:46" ht="16.2" customHeight="1" x14ac:dyDescent="0.25">
      <c r="A12" s="4">
        <f>PP.5!A9</f>
        <v>0</v>
      </c>
      <c r="B12" s="5">
        <f>PP.5!B9</f>
        <v>0</v>
      </c>
      <c r="C12" s="56">
        <f>PP.5!D9</f>
        <v>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63">
        <f t="shared" si="0"/>
        <v>0</v>
      </c>
      <c r="AJ12" s="159">
        <f t="shared" si="1"/>
        <v>0</v>
      </c>
      <c r="AK12" s="160">
        <f t="shared" si="2"/>
        <v>0</v>
      </c>
    </row>
    <row r="13" spans="1:46" ht="16.2" customHeight="1" x14ac:dyDescent="0.25">
      <c r="A13" s="4">
        <f>PP.5!A10</f>
        <v>0</v>
      </c>
      <c r="B13" s="5">
        <f>PP.5!B10</f>
        <v>0</v>
      </c>
      <c r="C13" s="56">
        <f>PP.5!D10</f>
        <v>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63">
        <f t="shared" si="0"/>
        <v>0</v>
      </c>
      <c r="AJ13" s="159">
        <f t="shared" si="1"/>
        <v>0</v>
      </c>
      <c r="AK13" s="160">
        <f t="shared" si="2"/>
        <v>0</v>
      </c>
    </row>
    <row r="14" spans="1:46" ht="16.2" customHeight="1" x14ac:dyDescent="0.25">
      <c r="A14" s="4">
        <f>PP.5!A11</f>
        <v>0</v>
      </c>
      <c r="B14" s="5">
        <f>PP.5!B11</f>
        <v>0</v>
      </c>
      <c r="C14" s="56">
        <f>PP.5!D11</f>
        <v>0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63">
        <f t="shared" si="0"/>
        <v>0</v>
      </c>
      <c r="AJ14" s="159">
        <f t="shared" si="1"/>
        <v>0</v>
      </c>
      <c r="AK14" s="160">
        <f t="shared" si="2"/>
        <v>0</v>
      </c>
    </row>
    <row r="15" spans="1:46" ht="16.2" customHeight="1" x14ac:dyDescent="0.25">
      <c r="A15" s="4">
        <f>PP.5!A12</f>
        <v>0</v>
      </c>
      <c r="B15" s="5">
        <f>PP.5!B12</f>
        <v>0</v>
      </c>
      <c r="C15" s="56">
        <f>PP.5!D12</f>
        <v>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63">
        <f t="shared" si="0"/>
        <v>0</v>
      </c>
      <c r="AJ15" s="159">
        <f t="shared" si="1"/>
        <v>0</v>
      </c>
      <c r="AK15" s="160">
        <f t="shared" si="2"/>
        <v>0</v>
      </c>
    </row>
    <row r="16" spans="1:46" ht="16.2" customHeight="1" x14ac:dyDescent="0.25">
      <c r="A16" s="4">
        <f>PP.5!A13</f>
        <v>0</v>
      </c>
      <c r="B16" s="5">
        <f>PP.5!B13</f>
        <v>0</v>
      </c>
      <c r="C16" s="56">
        <f>PP.5!D13</f>
        <v>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63">
        <f t="shared" si="0"/>
        <v>0</v>
      </c>
      <c r="AJ16" s="159">
        <f t="shared" si="1"/>
        <v>0</v>
      </c>
      <c r="AK16" s="160">
        <f t="shared" si="2"/>
        <v>0</v>
      </c>
    </row>
    <row r="17" spans="1:37" ht="16.2" customHeight="1" x14ac:dyDescent="0.25">
      <c r="A17" s="4">
        <f>PP.5!A14</f>
        <v>0</v>
      </c>
      <c r="B17" s="5">
        <f>PP.5!B14</f>
        <v>0</v>
      </c>
      <c r="C17" s="56">
        <f>PP.5!D14</f>
        <v>0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63">
        <f t="shared" si="0"/>
        <v>0</v>
      </c>
      <c r="AJ17" s="159">
        <f t="shared" si="1"/>
        <v>0</v>
      </c>
      <c r="AK17" s="160">
        <f t="shared" si="2"/>
        <v>0</v>
      </c>
    </row>
    <row r="18" spans="1:37" ht="16.2" customHeight="1" x14ac:dyDescent="0.25">
      <c r="A18" s="4">
        <f>PP.5!A15</f>
        <v>0</v>
      </c>
      <c r="B18" s="5">
        <f>PP.5!B15</f>
        <v>0</v>
      </c>
      <c r="C18" s="56">
        <f>PP.5!D15</f>
        <v>0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63">
        <f t="shared" si="0"/>
        <v>0</v>
      </c>
      <c r="AJ18" s="159">
        <f t="shared" si="1"/>
        <v>0</v>
      </c>
      <c r="AK18" s="160">
        <f t="shared" si="2"/>
        <v>0</v>
      </c>
    </row>
    <row r="19" spans="1:37" ht="16.2" customHeight="1" x14ac:dyDescent="0.25">
      <c r="A19" s="4">
        <f>PP.5!A16</f>
        <v>0</v>
      </c>
      <c r="B19" s="5">
        <f>PP.5!B16</f>
        <v>0</v>
      </c>
      <c r="C19" s="56">
        <f>PP.5!D16</f>
        <v>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63">
        <f t="shared" si="0"/>
        <v>0</v>
      </c>
      <c r="AJ19" s="159">
        <f t="shared" si="1"/>
        <v>0</v>
      </c>
      <c r="AK19" s="160">
        <f t="shared" si="2"/>
        <v>0</v>
      </c>
    </row>
    <row r="20" spans="1:37" ht="16.2" customHeight="1" x14ac:dyDescent="0.25">
      <c r="A20" s="4">
        <f>PP.5!A17</f>
        <v>0</v>
      </c>
      <c r="B20" s="5">
        <f>PP.5!B17</f>
        <v>0</v>
      </c>
      <c r="C20" s="56">
        <f>PP.5!D17</f>
        <v>0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63">
        <f t="shared" si="0"/>
        <v>0</v>
      </c>
      <c r="AJ20" s="159">
        <f t="shared" si="1"/>
        <v>0</v>
      </c>
      <c r="AK20" s="160">
        <f t="shared" si="2"/>
        <v>0</v>
      </c>
    </row>
    <row r="21" spans="1:37" ht="16.2" customHeight="1" x14ac:dyDescent="0.25">
      <c r="A21" s="4">
        <f>PP.5!A18</f>
        <v>0</v>
      </c>
      <c r="B21" s="5">
        <f>PP.5!B18</f>
        <v>0</v>
      </c>
      <c r="C21" s="56">
        <f>PP.5!D18</f>
        <v>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63">
        <f t="shared" si="0"/>
        <v>0</v>
      </c>
      <c r="AJ21" s="159">
        <f t="shared" si="1"/>
        <v>0</v>
      </c>
      <c r="AK21" s="160">
        <f t="shared" si="2"/>
        <v>0</v>
      </c>
    </row>
    <row r="22" spans="1:37" ht="16.2" customHeight="1" x14ac:dyDescent="0.25">
      <c r="A22" s="4">
        <f>PP.5!A19</f>
        <v>0</v>
      </c>
      <c r="B22" s="5">
        <f>PP.5!B19</f>
        <v>0</v>
      </c>
      <c r="C22" s="56">
        <f>PP.5!D19</f>
        <v>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63">
        <f t="shared" si="0"/>
        <v>0</v>
      </c>
      <c r="AJ22" s="159">
        <f t="shared" si="1"/>
        <v>0</v>
      </c>
      <c r="AK22" s="160">
        <f t="shared" si="2"/>
        <v>0</v>
      </c>
    </row>
    <row r="23" spans="1:37" ht="16.2" customHeight="1" x14ac:dyDescent="0.25">
      <c r="A23" s="4">
        <f>PP.5!A20</f>
        <v>0</v>
      </c>
      <c r="B23" s="5">
        <f>PP.5!B20</f>
        <v>0</v>
      </c>
      <c r="C23" s="56">
        <f>PP.5!D20</f>
        <v>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63">
        <f t="shared" si="0"/>
        <v>0</v>
      </c>
      <c r="AJ23" s="159">
        <f t="shared" si="1"/>
        <v>0</v>
      </c>
      <c r="AK23" s="160">
        <f t="shared" si="2"/>
        <v>0</v>
      </c>
    </row>
    <row r="24" spans="1:37" ht="16.2" customHeight="1" x14ac:dyDescent="0.25">
      <c r="A24" s="4">
        <f>PP.5!A21</f>
        <v>0</v>
      </c>
      <c r="B24" s="5">
        <f>PP.5!B21</f>
        <v>0</v>
      </c>
      <c r="C24" s="56">
        <f>PP.5!D21</f>
        <v>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63">
        <f t="shared" si="0"/>
        <v>0</v>
      </c>
      <c r="AJ24" s="159">
        <f t="shared" si="1"/>
        <v>0</v>
      </c>
      <c r="AK24" s="160">
        <f t="shared" si="2"/>
        <v>0</v>
      </c>
    </row>
    <row r="25" spans="1:37" ht="16.2" customHeight="1" x14ac:dyDescent="0.25">
      <c r="A25" s="4">
        <f>PP.5!A22</f>
        <v>0</v>
      </c>
      <c r="B25" s="5">
        <f>PP.5!B22</f>
        <v>0</v>
      </c>
      <c r="C25" s="56">
        <f>PP.5!D22</f>
        <v>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63">
        <f t="shared" si="0"/>
        <v>0</v>
      </c>
      <c r="AJ25" s="159">
        <f t="shared" si="1"/>
        <v>0</v>
      </c>
      <c r="AK25" s="160">
        <f t="shared" si="2"/>
        <v>0</v>
      </c>
    </row>
    <row r="26" spans="1:37" ht="16.2" customHeight="1" x14ac:dyDescent="0.25">
      <c r="A26" s="4">
        <f>PP.5!A23</f>
        <v>0</v>
      </c>
      <c r="B26" s="5">
        <f>PP.5!B23</f>
        <v>0</v>
      </c>
      <c r="C26" s="56">
        <f>PP.5!D23</f>
        <v>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63">
        <f t="shared" si="0"/>
        <v>0</v>
      </c>
      <c r="AJ26" s="159">
        <f t="shared" si="1"/>
        <v>0</v>
      </c>
      <c r="AK26" s="160">
        <f t="shared" si="2"/>
        <v>0</v>
      </c>
    </row>
    <row r="27" spans="1:37" ht="16.2" customHeight="1" x14ac:dyDescent="0.25">
      <c r="A27" s="4">
        <f>PP.5!A24</f>
        <v>0</v>
      </c>
      <c r="B27" s="5">
        <f>PP.5!B24</f>
        <v>0</v>
      </c>
      <c r="C27" s="56">
        <f>PP.5!D24</f>
        <v>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63">
        <f t="shared" si="0"/>
        <v>0</v>
      </c>
      <c r="AJ27" s="159">
        <f t="shared" si="1"/>
        <v>0</v>
      </c>
      <c r="AK27" s="160">
        <f t="shared" si="2"/>
        <v>0</v>
      </c>
    </row>
    <row r="28" spans="1:37" ht="16.2" customHeight="1" x14ac:dyDescent="0.25">
      <c r="A28" s="4">
        <f>PP.5!A25</f>
        <v>0</v>
      </c>
      <c r="B28" s="5">
        <f>PP.5!B25</f>
        <v>0</v>
      </c>
      <c r="C28" s="56">
        <f>PP.5!D25</f>
        <v>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63">
        <f t="shared" si="0"/>
        <v>0</v>
      </c>
      <c r="AJ28" s="159">
        <f t="shared" si="1"/>
        <v>0</v>
      </c>
      <c r="AK28" s="160">
        <f t="shared" si="2"/>
        <v>0</v>
      </c>
    </row>
    <row r="29" spans="1:37" ht="16.2" customHeight="1" x14ac:dyDescent="0.25">
      <c r="A29" s="4">
        <f>PP.5!A26</f>
        <v>0</v>
      </c>
      <c r="B29" s="5">
        <f>PP.5!B26</f>
        <v>0</v>
      </c>
      <c r="C29" s="56">
        <f>PP.5!D26</f>
        <v>0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63">
        <f t="shared" si="0"/>
        <v>0</v>
      </c>
      <c r="AJ29" s="159">
        <f t="shared" si="1"/>
        <v>0</v>
      </c>
      <c r="AK29" s="160">
        <f t="shared" si="2"/>
        <v>0</v>
      </c>
    </row>
    <row r="30" spans="1:37" ht="16.2" customHeight="1" x14ac:dyDescent="0.25">
      <c r="A30" s="4">
        <f>PP.5!A27</f>
        <v>0</v>
      </c>
      <c r="B30" s="5">
        <f>PP.5!B27</f>
        <v>0</v>
      </c>
      <c r="C30" s="56">
        <f>PP.5!D27</f>
        <v>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63">
        <f t="shared" si="0"/>
        <v>0</v>
      </c>
      <c r="AJ30" s="159">
        <f t="shared" si="1"/>
        <v>0</v>
      </c>
      <c r="AK30" s="160">
        <f t="shared" si="2"/>
        <v>0</v>
      </c>
    </row>
    <row r="31" spans="1:37" ht="16.2" customHeight="1" x14ac:dyDescent="0.25">
      <c r="A31" s="4">
        <f>PP.5!A28</f>
        <v>0</v>
      </c>
      <c r="B31" s="5">
        <f>PP.5!B28</f>
        <v>0</v>
      </c>
      <c r="C31" s="56">
        <f>PP.5!D28</f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63">
        <f t="shared" si="0"/>
        <v>0</v>
      </c>
      <c r="AJ31" s="159">
        <f t="shared" si="1"/>
        <v>0</v>
      </c>
      <c r="AK31" s="160">
        <f t="shared" si="2"/>
        <v>0</v>
      </c>
    </row>
    <row r="32" spans="1:37" ht="16.2" customHeight="1" x14ac:dyDescent="0.25">
      <c r="A32" s="4">
        <f>PP.5!A29</f>
        <v>0</v>
      </c>
      <c r="B32" s="5">
        <f>PP.5!B29</f>
        <v>0</v>
      </c>
      <c r="C32" s="56">
        <f>PP.5!D29</f>
        <v>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63">
        <f t="shared" si="0"/>
        <v>0</v>
      </c>
      <c r="AJ32" s="159">
        <f t="shared" si="1"/>
        <v>0</v>
      </c>
      <c r="AK32" s="160">
        <f t="shared" si="2"/>
        <v>0</v>
      </c>
    </row>
    <row r="33" spans="1:37" ht="16.2" customHeight="1" x14ac:dyDescent="0.25">
      <c r="A33" s="4">
        <f>PP.5!A30</f>
        <v>0</v>
      </c>
      <c r="B33" s="5">
        <f>PP.5!B30</f>
        <v>0</v>
      </c>
      <c r="C33" s="56">
        <f>PP.5!D30</f>
        <v>0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63">
        <f t="shared" si="0"/>
        <v>0</v>
      </c>
      <c r="AJ33" s="159">
        <f t="shared" si="1"/>
        <v>0</v>
      </c>
      <c r="AK33" s="160">
        <f t="shared" si="2"/>
        <v>0</v>
      </c>
    </row>
    <row r="34" spans="1:37" ht="16.2" customHeight="1" x14ac:dyDescent="0.25">
      <c r="A34" s="4">
        <f>PP.5!A31</f>
        <v>0</v>
      </c>
      <c r="B34" s="5">
        <f>PP.5!B31</f>
        <v>0</v>
      </c>
      <c r="C34" s="56">
        <f>PP.5!D31</f>
        <v>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63">
        <f t="shared" si="0"/>
        <v>0</v>
      </c>
      <c r="AJ34" s="159">
        <f t="shared" si="1"/>
        <v>0</v>
      </c>
      <c r="AK34" s="160">
        <f t="shared" si="2"/>
        <v>0</v>
      </c>
    </row>
    <row r="35" spans="1:37" ht="16.2" customHeight="1" x14ac:dyDescent="0.25">
      <c r="A35" s="4">
        <f>PP.5!A32</f>
        <v>0</v>
      </c>
      <c r="B35" s="5">
        <f>PP.5!B32</f>
        <v>0</v>
      </c>
      <c r="C35" s="56">
        <f>PP.5!D32</f>
        <v>0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63">
        <f t="shared" si="0"/>
        <v>0</v>
      </c>
      <c r="AJ35" s="159">
        <f t="shared" si="1"/>
        <v>0</v>
      </c>
      <c r="AK35" s="160">
        <f t="shared" si="2"/>
        <v>0</v>
      </c>
    </row>
    <row r="36" spans="1:37" ht="16.2" customHeight="1" x14ac:dyDescent="0.25">
      <c r="A36" s="4">
        <f>PP.5!A33</f>
        <v>0</v>
      </c>
      <c r="B36" s="5">
        <f>PP.5!B33</f>
        <v>0</v>
      </c>
      <c r="C36" s="56">
        <f>PP.5!D33</f>
        <v>0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63">
        <f t="shared" si="0"/>
        <v>0</v>
      </c>
      <c r="AJ36" s="159">
        <f t="shared" si="1"/>
        <v>0</v>
      </c>
      <c r="AK36" s="160">
        <f t="shared" si="2"/>
        <v>0</v>
      </c>
    </row>
    <row r="37" spans="1:37" ht="16.2" customHeight="1" x14ac:dyDescent="0.25">
      <c r="A37" s="4">
        <f>PP.5!A34</f>
        <v>0</v>
      </c>
      <c r="B37" s="5">
        <f>PP.5!B34</f>
        <v>0</v>
      </c>
      <c r="C37" s="56">
        <f>PP.5!D34</f>
        <v>0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63">
        <f t="shared" si="0"/>
        <v>0</v>
      </c>
      <c r="AJ37" s="159">
        <f t="shared" si="1"/>
        <v>0</v>
      </c>
      <c r="AK37" s="160">
        <f t="shared" si="2"/>
        <v>0</v>
      </c>
    </row>
    <row r="38" spans="1:37" ht="16.2" customHeight="1" x14ac:dyDescent="0.25">
      <c r="A38" s="4">
        <f>PP.5!A35</f>
        <v>0</v>
      </c>
      <c r="B38" s="5">
        <f>PP.5!B35</f>
        <v>0</v>
      </c>
      <c r="C38" s="56">
        <f>PP.5!D35</f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63">
        <f t="shared" si="0"/>
        <v>0</v>
      </c>
      <c r="AJ38" s="159">
        <f t="shared" si="1"/>
        <v>0</v>
      </c>
      <c r="AK38" s="160">
        <f t="shared" si="2"/>
        <v>0</v>
      </c>
    </row>
    <row r="39" spans="1:37" ht="16.2" customHeight="1" x14ac:dyDescent="0.25">
      <c r="A39" s="4">
        <f>PP.5!A36</f>
        <v>0</v>
      </c>
      <c r="B39" s="5">
        <f>PP.5!B36</f>
        <v>0</v>
      </c>
      <c r="C39" s="56">
        <f>PP.5!D36</f>
        <v>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63">
        <f t="shared" si="0"/>
        <v>0</v>
      </c>
      <c r="AJ39" s="159">
        <f t="shared" si="1"/>
        <v>0</v>
      </c>
      <c r="AK39" s="160">
        <f t="shared" si="2"/>
        <v>0</v>
      </c>
    </row>
    <row r="40" spans="1:37" ht="16.2" customHeight="1" x14ac:dyDescent="0.25">
      <c r="A40" s="4">
        <f>PP.5!A37</f>
        <v>0</v>
      </c>
      <c r="B40" s="5">
        <f>PP.5!B37</f>
        <v>0</v>
      </c>
      <c r="C40" s="56">
        <f>PP.5!D37</f>
        <v>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63">
        <f t="shared" si="0"/>
        <v>0</v>
      </c>
      <c r="AJ40" s="159">
        <f t="shared" si="1"/>
        <v>0</v>
      </c>
      <c r="AK40" s="160">
        <f t="shared" si="2"/>
        <v>0</v>
      </c>
    </row>
    <row r="41" spans="1:37" ht="16.2" customHeight="1" x14ac:dyDescent="0.25">
      <c r="A41" s="4">
        <f>PP.5!A38</f>
        <v>0</v>
      </c>
      <c r="B41" s="5">
        <f>PP.5!B38</f>
        <v>0</v>
      </c>
      <c r="C41" s="56">
        <f>PP.5!D38</f>
        <v>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63">
        <f t="shared" si="0"/>
        <v>0</v>
      </c>
      <c r="AJ41" s="159">
        <f t="shared" si="1"/>
        <v>0</v>
      </c>
      <c r="AK41" s="160">
        <f t="shared" si="2"/>
        <v>0</v>
      </c>
    </row>
    <row r="42" spans="1:37" ht="16.2" customHeight="1" x14ac:dyDescent="0.25">
      <c r="A42" s="4">
        <f>PP.5!A39</f>
        <v>0</v>
      </c>
      <c r="B42" s="5">
        <f>PP.5!B39</f>
        <v>0</v>
      </c>
      <c r="C42" s="56">
        <f>PP.5!D39</f>
        <v>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63">
        <f t="shared" si="0"/>
        <v>0</v>
      </c>
      <c r="AJ42" s="159">
        <f t="shared" si="1"/>
        <v>0</v>
      </c>
      <c r="AK42" s="160">
        <f t="shared" si="2"/>
        <v>0</v>
      </c>
    </row>
    <row r="43" spans="1:37" ht="16.2" customHeight="1" x14ac:dyDescent="0.25">
      <c r="A43" s="4">
        <f>PP.5!A40</f>
        <v>0</v>
      </c>
      <c r="B43" s="5">
        <f>PP.5!B40</f>
        <v>0</v>
      </c>
      <c r="C43" s="56">
        <f>PP.5!D40</f>
        <v>0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63">
        <f t="shared" si="0"/>
        <v>0</v>
      </c>
      <c r="AJ43" s="159">
        <f t="shared" si="1"/>
        <v>0</v>
      </c>
      <c r="AK43" s="160">
        <f t="shared" si="2"/>
        <v>0</v>
      </c>
    </row>
    <row r="44" spans="1:37" ht="16.2" customHeight="1" x14ac:dyDescent="0.25">
      <c r="A44" s="4">
        <f>PP.5!A41</f>
        <v>0</v>
      </c>
      <c r="B44" s="5">
        <f>PP.5!B41</f>
        <v>0</v>
      </c>
      <c r="C44" s="56">
        <f>PP.5!D41</f>
        <v>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63">
        <f t="shared" si="0"/>
        <v>0</v>
      </c>
      <c r="AJ44" s="159">
        <f t="shared" si="1"/>
        <v>0</v>
      </c>
      <c r="AK44" s="160">
        <f t="shared" si="2"/>
        <v>0</v>
      </c>
    </row>
    <row r="45" spans="1:37" ht="16.2" customHeight="1" x14ac:dyDescent="0.25">
      <c r="A45" s="4">
        <f>PP.5!A42</f>
        <v>0</v>
      </c>
      <c r="B45" s="5">
        <f>PP.5!B42</f>
        <v>0</v>
      </c>
      <c r="C45" s="56">
        <f>PP.5!D42</f>
        <v>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63">
        <f t="shared" si="0"/>
        <v>0</v>
      </c>
      <c r="AJ45" s="159">
        <f t="shared" si="1"/>
        <v>0</v>
      </c>
      <c r="AK45" s="160">
        <f t="shared" si="2"/>
        <v>0</v>
      </c>
    </row>
    <row r="46" spans="1:37" ht="16.2" customHeight="1" x14ac:dyDescent="0.25">
      <c r="A46" s="4">
        <f>PP.5!A43</f>
        <v>0</v>
      </c>
      <c r="B46" s="5">
        <f>PP.5!B43</f>
        <v>0</v>
      </c>
      <c r="C46" s="56">
        <f>PP.5!D43</f>
        <v>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63">
        <f t="shared" si="0"/>
        <v>0</v>
      </c>
      <c r="AJ46" s="159">
        <f t="shared" si="1"/>
        <v>0</v>
      </c>
      <c r="AK46" s="160">
        <f t="shared" si="2"/>
        <v>0</v>
      </c>
    </row>
    <row r="47" spans="1:37" ht="16.2" customHeight="1" x14ac:dyDescent="0.25">
      <c r="A47" s="4">
        <f>PP.5!A44</f>
        <v>0</v>
      </c>
      <c r="B47" s="5">
        <f>PP.5!B44</f>
        <v>0</v>
      </c>
      <c r="C47" s="56">
        <f>PP.5!D44</f>
        <v>0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63">
        <f t="shared" si="0"/>
        <v>0</v>
      </c>
      <c r="AJ47" s="159">
        <f t="shared" si="1"/>
        <v>0</v>
      </c>
      <c r="AK47" s="160">
        <f t="shared" si="2"/>
        <v>0</v>
      </c>
    </row>
    <row r="48" spans="1:37" ht="16.2" customHeight="1" x14ac:dyDescent="0.25">
      <c r="A48" s="4">
        <f>PP.5!A45</f>
        <v>0</v>
      </c>
      <c r="B48" s="5">
        <f>PP.5!B45</f>
        <v>0</v>
      </c>
      <c r="C48" s="56">
        <f>PP.5!D45</f>
        <v>0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63">
        <f t="shared" si="0"/>
        <v>0</v>
      </c>
      <c r="AJ48" s="159">
        <f t="shared" si="1"/>
        <v>0</v>
      </c>
      <c r="AK48" s="160">
        <f t="shared" si="2"/>
        <v>0</v>
      </c>
    </row>
    <row r="49" spans="1:37" ht="16.2" customHeight="1" x14ac:dyDescent="0.25">
      <c r="A49" s="4">
        <f>PP.5!A46</f>
        <v>0</v>
      </c>
      <c r="B49" s="5">
        <f>PP.5!B46</f>
        <v>0</v>
      </c>
      <c r="C49" s="56">
        <f>PP.5!D46</f>
        <v>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63">
        <f t="shared" si="0"/>
        <v>0</v>
      </c>
      <c r="AJ49" s="159">
        <f t="shared" si="1"/>
        <v>0</v>
      </c>
      <c r="AK49" s="160">
        <f t="shared" si="2"/>
        <v>0</v>
      </c>
    </row>
    <row r="50" spans="1:37" ht="16.2" customHeight="1" x14ac:dyDescent="0.25">
      <c r="A50" s="4">
        <f>PP.5!A47</f>
        <v>0</v>
      </c>
      <c r="B50" s="5">
        <f>PP.5!B47</f>
        <v>0</v>
      </c>
      <c r="C50" s="56">
        <f>PP.5!D47</f>
        <v>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63">
        <f t="shared" si="0"/>
        <v>0</v>
      </c>
      <c r="AJ50" s="159">
        <f t="shared" si="1"/>
        <v>0</v>
      </c>
      <c r="AK50" s="160">
        <f t="shared" si="2"/>
        <v>0</v>
      </c>
    </row>
    <row r="51" spans="1:37" ht="16.2" customHeight="1" x14ac:dyDescent="0.25">
      <c r="A51" s="4">
        <f>PP.5!A48</f>
        <v>0</v>
      </c>
      <c r="B51" s="5">
        <f>PP.5!B48</f>
        <v>0</v>
      </c>
      <c r="C51" s="56">
        <f>PP.5!D48</f>
        <v>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63">
        <f t="shared" si="0"/>
        <v>0</v>
      </c>
      <c r="AJ51" s="159">
        <f t="shared" si="1"/>
        <v>0</v>
      </c>
      <c r="AK51" s="160">
        <f t="shared" si="2"/>
        <v>0</v>
      </c>
    </row>
    <row r="52" spans="1:37" ht="16.2" customHeight="1" x14ac:dyDescent="0.25">
      <c r="A52" s="4">
        <f>PP.5!A49</f>
        <v>0</v>
      </c>
      <c r="B52" s="5">
        <f>PP.5!B49</f>
        <v>0</v>
      </c>
      <c r="C52" s="56">
        <f>PP.5!D49</f>
        <v>0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63">
        <f t="shared" si="0"/>
        <v>0</v>
      </c>
      <c r="AJ52" s="159">
        <f t="shared" si="1"/>
        <v>0</v>
      </c>
      <c r="AK52" s="160">
        <f t="shared" si="2"/>
        <v>0</v>
      </c>
    </row>
    <row r="53" spans="1:37" ht="16.2" customHeight="1" x14ac:dyDescent="0.25">
      <c r="A53" s="4">
        <f>PP.5!A50</f>
        <v>0</v>
      </c>
      <c r="B53" s="5">
        <f>PP.5!B50</f>
        <v>0</v>
      </c>
      <c r="C53" s="56">
        <f>PP.5!D50</f>
        <v>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63">
        <f t="shared" si="0"/>
        <v>0</v>
      </c>
      <c r="AJ53" s="159">
        <f t="shared" si="1"/>
        <v>0</v>
      </c>
      <c r="AK53" s="160">
        <f t="shared" si="2"/>
        <v>0</v>
      </c>
    </row>
    <row r="54" spans="1:37" ht="16.2" customHeight="1" x14ac:dyDescent="0.25">
      <c r="A54" s="4">
        <f>PP.5!A51</f>
        <v>0</v>
      </c>
      <c r="B54" s="5">
        <f>PP.5!B51</f>
        <v>0</v>
      </c>
      <c r="C54" s="56">
        <f>PP.5!D51</f>
        <v>0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63">
        <f t="shared" si="0"/>
        <v>0</v>
      </c>
      <c r="AJ54" s="159">
        <f t="shared" si="1"/>
        <v>0</v>
      </c>
      <c r="AK54" s="160">
        <f t="shared" si="2"/>
        <v>0</v>
      </c>
    </row>
    <row r="55" spans="1:37" ht="16.2" customHeight="1" x14ac:dyDescent="0.25">
      <c r="A55" s="4">
        <f>PP.5!A52</f>
        <v>0</v>
      </c>
      <c r="B55" s="5">
        <f>PP.5!B52</f>
        <v>0</v>
      </c>
      <c r="C55" s="56">
        <f>PP.5!D52</f>
        <v>0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63">
        <f t="shared" si="0"/>
        <v>0</v>
      </c>
      <c r="AJ55" s="159">
        <f t="shared" si="1"/>
        <v>0</v>
      </c>
      <c r="AK55" s="160">
        <f t="shared" si="2"/>
        <v>0</v>
      </c>
    </row>
    <row r="56" spans="1:37" ht="21" x14ac:dyDescent="0.25">
      <c r="A56" s="439"/>
      <c r="B56" s="440"/>
      <c r="C56" s="57" t="s">
        <v>93</v>
      </c>
      <c r="D56" s="58">
        <f>COUNTIF(D10:D55,"Ab")</f>
        <v>0</v>
      </c>
      <c r="E56" s="58">
        <f t="shared" ref="E56:AH56" si="3">COUNTIF(E10:E55,"Ab")</f>
        <v>0</v>
      </c>
      <c r="F56" s="58">
        <f t="shared" si="3"/>
        <v>0</v>
      </c>
      <c r="G56" s="58">
        <f t="shared" si="3"/>
        <v>0</v>
      </c>
      <c r="H56" s="58">
        <f t="shared" si="3"/>
        <v>0</v>
      </c>
      <c r="I56" s="58">
        <f t="shared" si="3"/>
        <v>0</v>
      </c>
      <c r="J56" s="58">
        <f t="shared" si="3"/>
        <v>0</v>
      </c>
      <c r="K56" s="58">
        <f t="shared" si="3"/>
        <v>0</v>
      </c>
      <c r="L56" s="58">
        <f t="shared" si="3"/>
        <v>0</v>
      </c>
      <c r="M56" s="58">
        <f t="shared" si="3"/>
        <v>0</v>
      </c>
      <c r="N56" s="58">
        <f t="shared" si="3"/>
        <v>0</v>
      </c>
      <c r="O56" s="58">
        <f t="shared" si="3"/>
        <v>0</v>
      </c>
      <c r="P56" s="58">
        <f t="shared" si="3"/>
        <v>0</v>
      </c>
      <c r="Q56" s="58">
        <f t="shared" si="3"/>
        <v>0</v>
      </c>
      <c r="R56" s="58">
        <f t="shared" si="3"/>
        <v>0</v>
      </c>
      <c r="S56" s="58">
        <f t="shared" si="3"/>
        <v>0</v>
      </c>
      <c r="T56" s="58">
        <f t="shared" si="3"/>
        <v>0</v>
      </c>
      <c r="U56" s="58">
        <f t="shared" si="3"/>
        <v>0</v>
      </c>
      <c r="V56" s="58">
        <f t="shared" si="3"/>
        <v>0</v>
      </c>
      <c r="W56" s="58">
        <f t="shared" si="3"/>
        <v>0</v>
      </c>
      <c r="X56" s="58">
        <f t="shared" si="3"/>
        <v>0</v>
      </c>
      <c r="Y56" s="58">
        <f t="shared" si="3"/>
        <v>0</v>
      </c>
      <c r="Z56" s="58">
        <f t="shared" si="3"/>
        <v>0</v>
      </c>
      <c r="AA56" s="58">
        <f t="shared" si="3"/>
        <v>0</v>
      </c>
      <c r="AB56" s="58">
        <f t="shared" si="3"/>
        <v>0</v>
      </c>
      <c r="AC56" s="58">
        <f t="shared" si="3"/>
        <v>0</v>
      </c>
      <c r="AD56" s="58">
        <f t="shared" si="3"/>
        <v>0</v>
      </c>
      <c r="AE56" s="58">
        <f t="shared" si="3"/>
        <v>0</v>
      </c>
      <c r="AF56" s="58">
        <f t="shared" si="3"/>
        <v>0</v>
      </c>
      <c r="AG56" s="58">
        <f t="shared" si="3"/>
        <v>0</v>
      </c>
      <c r="AH56" s="58">
        <f t="shared" si="3"/>
        <v>0</v>
      </c>
      <c r="AI56" s="442"/>
      <c r="AJ56" s="443"/>
      <c r="AK56" s="443"/>
    </row>
    <row r="57" spans="1:37" ht="21" x14ac:dyDescent="0.25">
      <c r="A57" s="267"/>
      <c r="B57" s="441"/>
      <c r="C57" s="61" t="s">
        <v>94</v>
      </c>
      <c r="D57" s="62">
        <f>COUNTIF(D10:D55,"Le")</f>
        <v>0</v>
      </c>
      <c r="E57" s="62">
        <f t="shared" ref="E57:AH57" si="4">COUNTIF(E10:E55,"Le")</f>
        <v>0</v>
      </c>
      <c r="F57" s="62">
        <f t="shared" si="4"/>
        <v>0</v>
      </c>
      <c r="G57" s="62">
        <f t="shared" si="4"/>
        <v>0</v>
      </c>
      <c r="H57" s="62">
        <f t="shared" si="4"/>
        <v>0</v>
      </c>
      <c r="I57" s="62">
        <f t="shared" si="4"/>
        <v>0</v>
      </c>
      <c r="J57" s="62">
        <f t="shared" si="4"/>
        <v>0</v>
      </c>
      <c r="K57" s="62">
        <f t="shared" si="4"/>
        <v>0</v>
      </c>
      <c r="L57" s="62">
        <f t="shared" si="4"/>
        <v>0</v>
      </c>
      <c r="M57" s="62">
        <f t="shared" si="4"/>
        <v>0</v>
      </c>
      <c r="N57" s="62">
        <f t="shared" si="4"/>
        <v>0</v>
      </c>
      <c r="O57" s="62">
        <f t="shared" si="4"/>
        <v>0</v>
      </c>
      <c r="P57" s="62">
        <f t="shared" si="4"/>
        <v>0</v>
      </c>
      <c r="Q57" s="62">
        <f t="shared" si="4"/>
        <v>0</v>
      </c>
      <c r="R57" s="62">
        <f t="shared" si="4"/>
        <v>0</v>
      </c>
      <c r="S57" s="62">
        <f t="shared" si="4"/>
        <v>0</v>
      </c>
      <c r="T57" s="62">
        <f t="shared" si="4"/>
        <v>0</v>
      </c>
      <c r="U57" s="62">
        <f t="shared" si="4"/>
        <v>0</v>
      </c>
      <c r="V57" s="62">
        <f t="shared" si="4"/>
        <v>0</v>
      </c>
      <c r="W57" s="62">
        <f t="shared" si="4"/>
        <v>0</v>
      </c>
      <c r="X57" s="62">
        <f t="shared" si="4"/>
        <v>0</v>
      </c>
      <c r="Y57" s="62">
        <f t="shared" si="4"/>
        <v>0</v>
      </c>
      <c r="Z57" s="62">
        <f t="shared" si="4"/>
        <v>0</v>
      </c>
      <c r="AA57" s="62">
        <f t="shared" si="4"/>
        <v>0</v>
      </c>
      <c r="AB57" s="62">
        <f t="shared" si="4"/>
        <v>0</v>
      </c>
      <c r="AC57" s="62">
        <f t="shared" si="4"/>
        <v>0</v>
      </c>
      <c r="AD57" s="62">
        <f t="shared" si="4"/>
        <v>0</v>
      </c>
      <c r="AE57" s="62">
        <f t="shared" si="4"/>
        <v>0</v>
      </c>
      <c r="AF57" s="62">
        <f t="shared" si="4"/>
        <v>0</v>
      </c>
      <c r="AG57" s="62">
        <f t="shared" si="4"/>
        <v>0</v>
      </c>
      <c r="AH57" s="62">
        <f t="shared" si="4"/>
        <v>0</v>
      </c>
      <c r="AI57" s="444"/>
      <c r="AJ57" s="430"/>
      <c r="AK57" s="430"/>
    </row>
    <row r="58" spans="1:37" ht="21" x14ac:dyDescent="0.25">
      <c r="A58" s="267"/>
      <c r="B58" s="441"/>
      <c r="C58" s="59" t="s">
        <v>96</v>
      </c>
      <c r="D58" s="60">
        <f>COUNTIF(D10:D55,"Pre")</f>
        <v>0</v>
      </c>
      <c r="E58" s="60">
        <f t="shared" ref="E58:AH58" si="5">COUNTIF(E10:E55,"Pre")</f>
        <v>0</v>
      </c>
      <c r="F58" s="60">
        <f t="shared" si="5"/>
        <v>0</v>
      </c>
      <c r="G58" s="60">
        <f t="shared" si="5"/>
        <v>0</v>
      </c>
      <c r="H58" s="60">
        <f t="shared" si="5"/>
        <v>0</v>
      </c>
      <c r="I58" s="60">
        <f t="shared" si="5"/>
        <v>0</v>
      </c>
      <c r="J58" s="60">
        <f t="shared" si="5"/>
        <v>0</v>
      </c>
      <c r="K58" s="60">
        <f t="shared" si="5"/>
        <v>0</v>
      </c>
      <c r="L58" s="60">
        <f t="shared" si="5"/>
        <v>0</v>
      </c>
      <c r="M58" s="60">
        <f t="shared" si="5"/>
        <v>0</v>
      </c>
      <c r="N58" s="60">
        <f t="shared" si="5"/>
        <v>0</v>
      </c>
      <c r="O58" s="60">
        <f t="shared" si="5"/>
        <v>0</v>
      </c>
      <c r="P58" s="60">
        <f t="shared" si="5"/>
        <v>0</v>
      </c>
      <c r="Q58" s="60">
        <f t="shared" si="5"/>
        <v>0</v>
      </c>
      <c r="R58" s="60">
        <f t="shared" si="5"/>
        <v>0</v>
      </c>
      <c r="S58" s="60">
        <f t="shared" si="5"/>
        <v>0</v>
      </c>
      <c r="T58" s="60">
        <f t="shared" si="5"/>
        <v>0</v>
      </c>
      <c r="U58" s="60">
        <f t="shared" si="5"/>
        <v>0</v>
      </c>
      <c r="V58" s="60">
        <f t="shared" si="5"/>
        <v>0</v>
      </c>
      <c r="W58" s="60">
        <f t="shared" si="5"/>
        <v>0</v>
      </c>
      <c r="X58" s="60">
        <f t="shared" si="5"/>
        <v>0</v>
      </c>
      <c r="Y58" s="60">
        <f t="shared" si="5"/>
        <v>0</v>
      </c>
      <c r="Z58" s="60">
        <f t="shared" si="5"/>
        <v>0</v>
      </c>
      <c r="AA58" s="60">
        <f t="shared" si="5"/>
        <v>0</v>
      </c>
      <c r="AB58" s="60">
        <f t="shared" si="5"/>
        <v>0</v>
      </c>
      <c r="AC58" s="60">
        <f t="shared" si="5"/>
        <v>0</v>
      </c>
      <c r="AD58" s="60">
        <f t="shared" si="5"/>
        <v>0</v>
      </c>
      <c r="AE58" s="60">
        <f t="shared" si="5"/>
        <v>0</v>
      </c>
      <c r="AF58" s="60">
        <f t="shared" si="5"/>
        <v>0</v>
      </c>
      <c r="AG58" s="60">
        <f t="shared" si="5"/>
        <v>0</v>
      </c>
      <c r="AH58" s="60">
        <f t="shared" si="5"/>
        <v>0</v>
      </c>
      <c r="AI58" s="444"/>
      <c r="AJ58" s="430"/>
      <c r="AK58" s="430"/>
    </row>
    <row r="59" spans="1:37" ht="21" x14ac:dyDescent="0.25">
      <c r="A59" s="55"/>
      <c r="B59" s="37"/>
      <c r="C59" s="38"/>
      <c r="D59" s="172" t="s">
        <v>97</v>
      </c>
      <c r="E59" s="172" t="s">
        <v>98</v>
      </c>
      <c r="F59" s="172" t="s">
        <v>99</v>
      </c>
      <c r="G59" s="172" t="s">
        <v>100</v>
      </c>
      <c r="H59" s="172" t="s">
        <v>101</v>
      </c>
      <c r="I59" s="36"/>
      <c r="J59" s="36"/>
      <c r="K59" s="36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41"/>
      <c r="AK59" s="41"/>
    </row>
    <row r="60" spans="1:37" ht="22.5" customHeight="1" x14ac:dyDescent="0.25">
      <c r="A60" s="8"/>
      <c r="B60" s="8"/>
      <c r="C60" s="8"/>
      <c r="D60" s="35">
        <f>COUNTIF(D9:AH9,"MON.")</f>
        <v>0</v>
      </c>
      <c r="E60" s="35">
        <f>COUNTIF(D9:AH9,"TUE.")</f>
        <v>0</v>
      </c>
      <c r="F60" s="35">
        <f>COUNTIF(D9:AH9,"WED.")</f>
        <v>0</v>
      </c>
      <c r="G60" s="35">
        <f>COUNTIF(D9:AH9,"THU.")</f>
        <v>0</v>
      </c>
      <c r="H60" s="35">
        <f>COUNTIF(D9:AH9,"FRI.")</f>
        <v>0</v>
      </c>
      <c r="I60" s="170">
        <f>SUM(D60:H60)</f>
        <v>0</v>
      </c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427" t="s">
        <v>93</v>
      </c>
      <c r="V60" s="427"/>
      <c r="W60" s="427"/>
      <c r="X60" s="35" t="s">
        <v>127</v>
      </c>
      <c r="Y60" s="35" t="s">
        <v>124</v>
      </c>
      <c r="Z60" s="35"/>
      <c r="AA60" s="35"/>
      <c r="AB60" s="35"/>
      <c r="AC60" s="35"/>
      <c r="AD60" s="35"/>
      <c r="AE60" s="445"/>
      <c r="AF60" s="445"/>
      <c r="AG60" s="445"/>
      <c r="AH60" s="445"/>
      <c r="AI60" s="445"/>
      <c r="AJ60" s="445"/>
      <c r="AK60" s="445"/>
    </row>
    <row r="61" spans="1:37" ht="22.5" customHeight="1" x14ac:dyDescent="0.25">
      <c r="A61" s="8"/>
      <c r="B61" s="8"/>
      <c r="C61" s="8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427" t="s">
        <v>94</v>
      </c>
      <c r="V61" s="427"/>
      <c r="W61" s="427"/>
      <c r="X61" s="35" t="s">
        <v>127</v>
      </c>
      <c r="Y61" s="35" t="s">
        <v>125</v>
      </c>
      <c r="Z61" s="35"/>
      <c r="AA61" s="35"/>
      <c r="AB61" s="35"/>
      <c r="AC61" s="35"/>
      <c r="AD61" s="35"/>
      <c r="AE61" s="430"/>
      <c r="AF61" s="430"/>
      <c r="AG61" s="430"/>
      <c r="AH61" s="430"/>
      <c r="AI61" s="430"/>
      <c r="AJ61" s="430"/>
      <c r="AK61" s="430"/>
    </row>
    <row r="62" spans="1:37" ht="22.5" customHeight="1" x14ac:dyDescent="0.25">
      <c r="A62" s="8"/>
      <c r="B62" s="8"/>
      <c r="C62" s="8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427" t="s">
        <v>95</v>
      </c>
      <c r="V62" s="427"/>
      <c r="W62" s="427"/>
      <c r="X62" s="35" t="s">
        <v>127</v>
      </c>
      <c r="Y62" s="35" t="s">
        <v>126</v>
      </c>
      <c r="Z62" s="35"/>
      <c r="AA62" s="35"/>
      <c r="AB62" s="35"/>
      <c r="AC62" s="35"/>
      <c r="AD62" s="35"/>
      <c r="AE62" s="430"/>
      <c r="AF62" s="430"/>
      <c r="AG62" s="430"/>
      <c r="AH62" s="430"/>
      <c r="AI62" s="430"/>
      <c r="AJ62" s="430"/>
      <c r="AK62" s="430"/>
    </row>
    <row r="63" spans="1:37" ht="23.4" x14ac:dyDescent="0.25">
      <c r="A63" s="80"/>
      <c r="B63" s="80"/>
      <c r="C63" s="80"/>
    </row>
    <row r="64" spans="1:37" ht="23.4" x14ac:dyDescent="0.25">
      <c r="A64" s="80"/>
      <c r="B64" s="80"/>
      <c r="C64" s="80"/>
    </row>
    <row r="65" spans="1:3" ht="23.4" x14ac:dyDescent="0.25">
      <c r="A65" s="80"/>
      <c r="B65" s="80"/>
      <c r="C65" s="80"/>
    </row>
    <row r="66" spans="1:3" ht="23.4" x14ac:dyDescent="0.25">
      <c r="A66" s="80"/>
      <c r="B66" s="80"/>
      <c r="C66" s="80"/>
    </row>
    <row r="67" spans="1:3" ht="23.4" x14ac:dyDescent="0.25">
      <c r="A67" s="80"/>
      <c r="B67" s="80"/>
      <c r="C67" s="80"/>
    </row>
    <row r="68" spans="1:3" ht="23.4" x14ac:dyDescent="0.25">
      <c r="A68" s="80"/>
      <c r="B68" s="80"/>
      <c r="C68" s="80"/>
    </row>
    <row r="69" spans="1:3" ht="23.4" x14ac:dyDescent="0.25">
      <c r="A69" s="80"/>
      <c r="B69" s="80"/>
      <c r="C69" s="80"/>
    </row>
    <row r="70" spans="1:3" ht="23.4" x14ac:dyDescent="0.25">
      <c r="A70" s="80"/>
      <c r="B70" s="80"/>
      <c r="C70" s="80"/>
    </row>
    <row r="71" spans="1:3" ht="23.4" x14ac:dyDescent="0.25">
      <c r="A71" s="80"/>
      <c r="B71" s="80"/>
      <c r="C71" s="80"/>
    </row>
    <row r="72" spans="1:3" ht="23.4" x14ac:dyDescent="0.25">
      <c r="A72" s="80"/>
      <c r="B72" s="80"/>
      <c r="C72" s="80"/>
    </row>
  </sheetData>
  <sheetProtection algorithmName="SHA-512" hashValue="OhoQTYBsT0ZfOqQ1NDu4VSN0PqVRaP6wArvesCp9v9OBW31yH3EC1Aaa+paZHbCIhc3N+NXsLeyoHfw1cB05+A==" saltValue="CIf1SiLEaK4WUpJxSGSAog==" spinCount="100000" sheet="1" objects="1" scenarios="1"/>
  <dataConsolidate/>
  <mergeCells count="26"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  <mergeCell ref="U60:W60"/>
    <mergeCell ref="U61:W61"/>
    <mergeCell ref="A1:S1"/>
    <mergeCell ref="A2:S2"/>
    <mergeCell ref="A3:S3"/>
    <mergeCell ref="A4:F4"/>
    <mergeCell ref="G4:S4"/>
    <mergeCell ref="U62:W62"/>
    <mergeCell ref="T1:AK1"/>
    <mergeCell ref="T2:AK2"/>
    <mergeCell ref="T3:AK3"/>
    <mergeCell ref="AE62:AK62"/>
    <mergeCell ref="AJ8:AJ9"/>
    <mergeCell ref="AK8:AK9"/>
    <mergeCell ref="AC4:AK4"/>
    <mergeCell ref="T4:AB4"/>
  </mergeCells>
  <conditionalFormatting sqref="D10:L30 D31:AH55">
    <cfRule type="containsText" dxfId="125" priority="115" operator="containsText" text="Le">
      <formula>NOT(ISERROR(SEARCH("Le",D10)))</formula>
    </cfRule>
    <cfRule type="containsText" dxfId="124" priority="116" operator="containsText" text="Ab">
      <formula>NOT(ISERROR(SEARCH("Ab",D10)))</formula>
    </cfRule>
    <cfRule type="containsText" dxfId="123" priority="117" operator="containsText" text="Pre">
      <formula>NOT(ISERROR(SEARCH("Pre",D10)))</formula>
    </cfRule>
  </conditionalFormatting>
  <conditionalFormatting sqref="M10:O29 M30:AG30">
    <cfRule type="containsText" dxfId="122" priority="43" operator="containsText" text="Le">
      <formula>NOT(ISERROR(SEARCH("Le",M10)))</formula>
    </cfRule>
    <cfRule type="containsText" dxfId="121" priority="44" operator="containsText" text="Ab">
      <formula>NOT(ISERROR(SEARCH("Ab",M10)))</formula>
    </cfRule>
    <cfRule type="containsText" dxfId="120" priority="45" operator="containsText" text="Pre">
      <formula>NOT(ISERROR(SEARCH("Pre",M10)))</formula>
    </cfRule>
  </conditionalFormatting>
  <conditionalFormatting sqref="P10:R29 U10:Y29 AB10:AF29">
    <cfRule type="containsText" dxfId="119" priority="40" operator="containsText" text="ลา">
      <formula>NOT(ISERROR(SEARCH("ลา",P10)))</formula>
    </cfRule>
    <cfRule type="containsText" dxfId="118" priority="41" operator="containsText" text="ขาด">
      <formula>NOT(ISERROR(SEARCH("ขาด",P10)))</formula>
    </cfRule>
    <cfRule type="containsText" dxfId="117" priority="42" operator="containsText" text="มา">
      <formula>NOT(ISERROR(SEARCH("มา",P10)))</formula>
    </cfRule>
  </conditionalFormatting>
  <conditionalFormatting sqref="S10:T29">
    <cfRule type="containsText" dxfId="116" priority="34" operator="containsText" text="Le">
      <formula>NOT(ISERROR(SEARCH("Le",S10)))</formula>
    </cfRule>
    <cfRule type="containsText" dxfId="115" priority="35" operator="containsText" text="Ab">
      <formula>NOT(ISERROR(SEARCH("Ab",S10)))</formula>
    </cfRule>
    <cfRule type="containsText" dxfId="114" priority="36" operator="containsText" text="Pre">
      <formula>NOT(ISERROR(SEARCH("Pre",S10)))</formula>
    </cfRule>
  </conditionalFormatting>
  <conditionalFormatting sqref="Z10:AA29">
    <cfRule type="containsText" dxfId="113" priority="28" operator="containsText" text="Le">
      <formula>NOT(ISERROR(SEARCH("Le",Z10)))</formula>
    </cfRule>
    <cfRule type="containsText" dxfId="112" priority="29" operator="containsText" text="Ab">
      <formula>NOT(ISERROR(SEARCH("Ab",Z10)))</formula>
    </cfRule>
    <cfRule type="containsText" dxfId="111" priority="30" operator="containsText" text="Pre">
      <formula>NOT(ISERROR(SEARCH("Pre",Z10)))</formula>
    </cfRule>
  </conditionalFormatting>
  <conditionalFormatting sqref="AG10:AG29">
    <cfRule type="containsText" dxfId="110" priority="10" operator="containsText" text="Le">
      <formula>NOT(ISERROR(SEARCH("Le",AG10)))</formula>
    </cfRule>
    <cfRule type="containsText" dxfId="109" priority="11" operator="containsText" text="Ab">
      <formula>NOT(ISERROR(SEARCH("Ab",AG10)))</formula>
    </cfRule>
    <cfRule type="containsText" dxfId="108" priority="12" operator="containsText" text="Pre">
      <formula>NOT(ISERROR(SEARCH("Pre",AG10)))</formula>
    </cfRule>
  </conditionalFormatting>
  <conditionalFormatting sqref="AH10:AH30">
    <cfRule type="containsText" dxfId="107" priority="1" operator="containsText" text="Le">
      <formula>NOT(ISERROR(SEARCH("Le",AH10)))</formula>
    </cfRule>
    <cfRule type="containsText" dxfId="106" priority="2" operator="containsText" text="Ab">
      <formula>NOT(ISERROR(SEARCH("Ab",AH10)))</formula>
    </cfRule>
    <cfRule type="containsText" dxfId="105" priority="3" operator="containsText" text="Pre">
      <formula>NOT(ISERROR(SEARCH("Pre",AH10)))</formula>
    </cfRule>
  </conditionalFormatting>
  <dataValidations count="2">
    <dataValidation type="list" allowBlank="1" showInputMessage="1" showErrorMessage="1" sqref="D9:AH9" xr:uid="{00000000-0002-0000-0500-000000000000}">
      <formula1>"MON.,TUE.,WED.,THU.,FRI."</formula1>
    </dataValidation>
    <dataValidation type="list" allowBlank="1" showInputMessage="1" showErrorMessage="1" sqref="D10:AH55" xr:uid="{00000000-0002-0000-0500-000001000000}">
      <formula1>"Ab,Le,Pre"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72"/>
  <sheetViews>
    <sheetView showZeros="0" view="pageBreakPreview" zoomScale="115" zoomScaleNormal="100" zoomScaleSheetLayoutView="11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59765625" style="73" customWidth="1"/>
    <col min="2" max="2" width="10" style="73" customWidth="1"/>
    <col min="3" max="3" width="25.59765625" style="73" customWidth="1"/>
    <col min="4" max="33" width="4" style="79" customWidth="1"/>
    <col min="34" max="34" width="4.59765625" style="79" customWidth="1"/>
    <col min="35" max="35" width="4.59765625" style="74" customWidth="1"/>
    <col min="36" max="36" width="5.69921875" style="74" customWidth="1"/>
    <col min="37" max="16384" width="9" style="73"/>
  </cols>
  <sheetData>
    <row r="1" spans="1:37" ht="25.8" x14ac:dyDescent="0.25">
      <c r="A1" s="428" t="s">
        <v>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75"/>
    </row>
    <row r="2" spans="1:37" ht="21" x14ac:dyDescent="0.25">
      <c r="A2" s="429" t="s">
        <v>17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76"/>
    </row>
    <row r="3" spans="1:37" ht="21" x14ac:dyDescent="0.25">
      <c r="A3" s="429" t="str">
        <f>"Attendance recording form "&amp;" "&amp;'General information'!B7&amp;" Department  Subject Code: "&amp;'General information'!B8&amp;" Subject: "&amp;'General information'!B9&amp;"   "&amp;'General information'!B5</f>
        <v>Attendance recording form   Department  Subject Code:  Subject:    Academic Year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76"/>
    </row>
    <row r="4" spans="1:37" ht="21" x14ac:dyDescent="0.25">
      <c r="A4" s="437" t="str">
        <f>"Primary "&amp;'General information'!B6&amp;"  "</f>
        <v xml:space="preserve">Primary   </v>
      </c>
      <c r="B4" s="437"/>
      <c r="C4" s="437"/>
      <c r="D4" s="437"/>
      <c r="E4" s="437"/>
      <c r="F4" s="437"/>
      <c r="G4" s="438" t="str">
        <f>"  Teacher "&amp;'General information'!B10</f>
        <v xml:space="preserve">  Teacher </v>
      </c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7"/>
      <c r="U4" s="437"/>
      <c r="V4" s="437"/>
      <c r="W4" s="437"/>
      <c r="X4" s="437"/>
      <c r="Y4" s="437"/>
      <c r="Z4" s="437"/>
      <c r="AA4" s="437"/>
      <c r="AB4" s="437"/>
      <c r="AC4" s="463"/>
      <c r="AD4" s="464"/>
      <c r="AE4" s="464"/>
      <c r="AF4" s="464"/>
      <c r="AG4" s="464"/>
      <c r="AH4" s="464"/>
      <c r="AI4" s="464"/>
      <c r="AJ4" s="464"/>
      <c r="AK4" s="76"/>
    </row>
    <row r="5" spans="1:37" ht="14.25" customHeight="1" x14ac:dyDescent="0.25">
      <c r="A5" s="446" t="s">
        <v>36</v>
      </c>
      <c r="B5" s="449" t="s">
        <v>73</v>
      </c>
      <c r="C5" s="446" t="s">
        <v>38</v>
      </c>
      <c r="D5" s="454" t="s">
        <v>102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4" t="str">
        <f>D5</f>
        <v>June</v>
      </c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60"/>
    </row>
    <row r="6" spans="1:37" ht="14.25" customHeight="1" x14ac:dyDescent="0.25">
      <c r="A6" s="447"/>
      <c r="B6" s="450"/>
      <c r="C6" s="447"/>
      <c r="D6" s="456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6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61"/>
    </row>
    <row r="7" spans="1:37" ht="18.75" customHeight="1" x14ac:dyDescent="0.25">
      <c r="A7" s="447"/>
      <c r="B7" s="450"/>
      <c r="C7" s="447"/>
      <c r="D7" s="458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8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62"/>
    </row>
    <row r="8" spans="1:37" ht="18.75" customHeight="1" x14ac:dyDescent="0.25">
      <c r="A8" s="447"/>
      <c r="B8" s="450"/>
      <c r="C8" s="447"/>
      <c r="D8" s="34">
        <v>1</v>
      </c>
      <c r="E8" s="34">
        <v>2</v>
      </c>
      <c r="F8" s="34">
        <v>3</v>
      </c>
      <c r="G8" s="34">
        <v>4</v>
      </c>
      <c r="H8" s="34">
        <v>5</v>
      </c>
      <c r="I8" s="34">
        <v>6</v>
      </c>
      <c r="J8" s="34">
        <v>7</v>
      </c>
      <c r="K8" s="34">
        <v>8</v>
      </c>
      <c r="L8" s="39">
        <v>9</v>
      </c>
      <c r="M8" s="34">
        <v>10</v>
      </c>
      <c r="N8" s="34">
        <v>11</v>
      </c>
      <c r="O8" s="34">
        <v>12</v>
      </c>
      <c r="P8" s="34">
        <v>13</v>
      </c>
      <c r="Q8" s="34">
        <v>14</v>
      </c>
      <c r="R8" s="34">
        <v>15</v>
      </c>
      <c r="S8" s="34">
        <v>16</v>
      </c>
      <c r="T8" s="34">
        <v>17</v>
      </c>
      <c r="U8" s="39">
        <v>18</v>
      </c>
      <c r="V8" s="34">
        <v>19</v>
      </c>
      <c r="W8" s="34">
        <v>20</v>
      </c>
      <c r="X8" s="34">
        <v>21</v>
      </c>
      <c r="Y8" s="34">
        <v>22</v>
      </c>
      <c r="Z8" s="34">
        <v>23</v>
      </c>
      <c r="AA8" s="34">
        <v>24</v>
      </c>
      <c r="AB8" s="34">
        <v>25</v>
      </c>
      <c r="AC8" s="34">
        <v>26</v>
      </c>
      <c r="AD8" s="39">
        <v>27</v>
      </c>
      <c r="AE8" s="34">
        <v>28</v>
      </c>
      <c r="AF8" s="34">
        <v>29</v>
      </c>
      <c r="AG8" s="34">
        <v>30</v>
      </c>
      <c r="AH8" s="452" t="s">
        <v>93</v>
      </c>
      <c r="AI8" s="431" t="s">
        <v>94</v>
      </c>
      <c r="AJ8" s="433" t="s">
        <v>95</v>
      </c>
    </row>
    <row r="9" spans="1:37" ht="18.75" customHeight="1" x14ac:dyDescent="0.25">
      <c r="A9" s="448"/>
      <c r="B9" s="451"/>
      <c r="C9" s="448"/>
      <c r="D9" s="165"/>
      <c r="E9" s="165"/>
      <c r="F9" s="165"/>
      <c r="G9" s="165"/>
      <c r="H9" s="165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5"/>
      <c r="AG9" s="165"/>
      <c r="AH9" s="453"/>
      <c r="AI9" s="432"/>
      <c r="AJ9" s="434"/>
    </row>
    <row r="10" spans="1:37" ht="16.5" customHeight="1" x14ac:dyDescent="0.25">
      <c r="A10" s="4">
        <f>PP.5!A7</f>
        <v>0</v>
      </c>
      <c r="B10" s="5">
        <f>PP.5!B7</f>
        <v>0</v>
      </c>
      <c r="C10" s="56">
        <f>PP.5!D7</f>
        <v>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63">
        <f>COUNTIF(D10:AG10,"Ab")</f>
        <v>0</v>
      </c>
      <c r="AI10" s="159">
        <f>COUNTIF(D10:AG10,"Le")</f>
        <v>0</v>
      </c>
      <c r="AJ10" s="160">
        <f>COUNTIF(D10:AG10,"Pre")</f>
        <v>0</v>
      </c>
    </row>
    <row r="11" spans="1:37" ht="16.5" customHeight="1" x14ac:dyDescent="0.25">
      <c r="A11" s="4">
        <f>PP.5!A8</f>
        <v>0</v>
      </c>
      <c r="B11" s="5">
        <f>PP.5!B8</f>
        <v>0</v>
      </c>
      <c r="C11" s="56">
        <f>PP.5!D8</f>
        <v>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63">
        <f t="shared" ref="AH11:AH55" si="0">COUNTIF(D11:AG11,"Ab")</f>
        <v>0</v>
      </c>
      <c r="AI11" s="159">
        <f t="shared" ref="AI11:AI55" si="1">COUNTIF(D11:AG11,"Le")</f>
        <v>0</v>
      </c>
      <c r="AJ11" s="160">
        <f t="shared" ref="AJ11:AJ55" si="2">COUNTIF(D11:AG11,"Pre")</f>
        <v>0</v>
      </c>
    </row>
    <row r="12" spans="1:37" ht="16.5" customHeight="1" x14ac:dyDescent="0.25">
      <c r="A12" s="4">
        <f>PP.5!A9</f>
        <v>0</v>
      </c>
      <c r="B12" s="5">
        <f>PP.5!B9</f>
        <v>0</v>
      </c>
      <c r="C12" s="56">
        <f>PP.5!D9</f>
        <v>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63">
        <f t="shared" si="0"/>
        <v>0</v>
      </c>
      <c r="AI12" s="159">
        <f t="shared" si="1"/>
        <v>0</v>
      </c>
      <c r="AJ12" s="160">
        <f t="shared" si="2"/>
        <v>0</v>
      </c>
    </row>
    <row r="13" spans="1:37" ht="16.5" customHeight="1" x14ac:dyDescent="0.25">
      <c r="A13" s="4">
        <f>PP.5!A10</f>
        <v>0</v>
      </c>
      <c r="B13" s="5">
        <f>PP.5!B10</f>
        <v>0</v>
      </c>
      <c r="C13" s="56">
        <f>PP.5!D10</f>
        <v>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63">
        <f t="shared" si="0"/>
        <v>0</v>
      </c>
      <c r="AI13" s="159">
        <f t="shared" si="1"/>
        <v>0</v>
      </c>
      <c r="AJ13" s="160">
        <f t="shared" si="2"/>
        <v>0</v>
      </c>
    </row>
    <row r="14" spans="1:37" ht="16.5" customHeight="1" x14ac:dyDescent="0.25">
      <c r="A14" s="4">
        <f>PP.5!A11</f>
        <v>0</v>
      </c>
      <c r="B14" s="5">
        <f>PP.5!B11</f>
        <v>0</v>
      </c>
      <c r="C14" s="56">
        <f>PP.5!D11</f>
        <v>0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63">
        <f t="shared" si="0"/>
        <v>0</v>
      </c>
      <c r="AI14" s="159">
        <f t="shared" si="1"/>
        <v>0</v>
      </c>
      <c r="AJ14" s="160">
        <f t="shared" si="2"/>
        <v>0</v>
      </c>
    </row>
    <row r="15" spans="1:37" ht="16.5" customHeight="1" x14ac:dyDescent="0.25">
      <c r="A15" s="4">
        <f>PP.5!A12</f>
        <v>0</v>
      </c>
      <c r="B15" s="5">
        <f>PP.5!B12</f>
        <v>0</v>
      </c>
      <c r="C15" s="56">
        <f>PP.5!D12</f>
        <v>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63">
        <f t="shared" si="0"/>
        <v>0</v>
      </c>
      <c r="AI15" s="159">
        <f t="shared" si="1"/>
        <v>0</v>
      </c>
      <c r="AJ15" s="160">
        <f t="shared" si="2"/>
        <v>0</v>
      </c>
    </row>
    <row r="16" spans="1:37" ht="16.5" customHeight="1" x14ac:dyDescent="0.25">
      <c r="A16" s="4">
        <f>PP.5!A13</f>
        <v>0</v>
      </c>
      <c r="B16" s="5">
        <f>PP.5!B13</f>
        <v>0</v>
      </c>
      <c r="C16" s="56">
        <f>PP.5!D13</f>
        <v>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63">
        <f t="shared" si="0"/>
        <v>0</v>
      </c>
      <c r="AI16" s="159">
        <f t="shared" si="1"/>
        <v>0</v>
      </c>
      <c r="AJ16" s="160">
        <f t="shared" si="2"/>
        <v>0</v>
      </c>
    </row>
    <row r="17" spans="1:36" ht="16.5" customHeight="1" x14ac:dyDescent="0.25">
      <c r="A17" s="4">
        <f>PP.5!A14</f>
        <v>0</v>
      </c>
      <c r="B17" s="5">
        <f>PP.5!B14</f>
        <v>0</v>
      </c>
      <c r="C17" s="56">
        <f>PP.5!D14</f>
        <v>0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63">
        <f t="shared" si="0"/>
        <v>0</v>
      </c>
      <c r="AI17" s="159">
        <f t="shared" si="1"/>
        <v>0</v>
      </c>
      <c r="AJ17" s="160">
        <f t="shared" si="2"/>
        <v>0</v>
      </c>
    </row>
    <row r="18" spans="1:36" ht="16.5" customHeight="1" x14ac:dyDescent="0.25">
      <c r="A18" s="4">
        <f>PP.5!A15</f>
        <v>0</v>
      </c>
      <c r="B18" s="5">
        <f>PP.5!B15</f>
        <v>0</v>
      </c>
      <c r="C18" s="56">
        <f>PP.5!D15</f>
        <v>0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63">
        <f t="shared" si="0"/>
        <v>0</v>
      </c>
      <c r="AI18" s="159">
        <f t="shared" si="1"/>
        <v>0</v>
      </c>
      <c r="AJ18" s="160">
        <f t="shared" si="2"/>
        <v>0</v>
      </c>
    </row>
    <row r="19" spans="1:36" ht="16.5" customHeight="1" x14ac:dyDescent="0.25">
      <c r="A19" s="4">
        <f>PP.5!A16</f>
        <v>0</v>
      </c>
      <c r="B19" s="5">
        <f>PP.5!B16</f>
        <v>0</v>
      </c>
      <c r="C19" s="56">
        <f>PP.5!D16</f>
        <v>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63">
        <f t="shared" si="0"/>
        <v>0</v>
      </c>
      <c r="AI19" s="159">
        <f t="shared" si="1"/>
        <v>0</v>
      </c>
      <c r="AJ19" s="160">
        <f t="shared" si="2"/>
        <v>0</v>
      </c>
    </row>
    <row r="20" spans="1:36" ht="16.5" customHeight="1" x14ac:dyDescent="0.25">
      <c r="A20" s="4">
        <f>PP.5!A17</f>
        <v>0</v>
      </c>
      <c r="B20" s="5">
        <f>PP.5!B17</f>
        <v>0</v>
      </c>
      <c r="C20" s="56">
        <f>PP.5!D17</f>
        <v>0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63">
        <f t="shared" si="0"/>
        <v>0</v>
      </c>
      <c r="AI20" s="159">
        <f t="shared" si="1"/>
        <v>0</v>
      </c>
      <c r="AJ20" s="160">
        <f t="shared" si="2"/>
        <v>0</v>
      </c>
    </row>
    <row r="21" spans="1:36" ht="16.5" customHeight="1" x14ac:dyDescent="0.25">
      <c r="A21" s="4">
        <f>PP.5!A18</f>
        <v>0</v>
      </c>
      <c r="B21" s="5">
        <f>PP.5!B18</f>
        <v>0</v>
      </c>
      <c r="C21" s="56">
        <f>PP.5!D18</f>
        <v>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63">
        <f t="shared" si="0"/>
        <v>0</v>
      </c>
      <c r="AI21" s="159">
        <f t="shared" si="1"/>
        <v>0</v>
      </c>
      <c r="AJ21" s="160">
        <f t="shared" si="2"/>
        <v>0</v>
      </c>
    </row>
    <row r="22" spans="1:36" ht="16.5" customHeight="1" x14ac:dyDescent="0.25">
      <c r="A22" s="4">
        <f>PP.5!A19</f>
        <v>0</v>
      </c>
      <c r="B22" s="5">
        <f>PP.5!B19</f>
        <v>0</v>
      </c>
      <c r="C22" s="56">
        <f>PP.5!D19</f>
        <v>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63">
        <f t="shared" si="0"/>
        <v>0</v>
      </c>
      <c r="AI22" s="159">
        <f t="shared" si="1"/>
        <v>0</v>
      </c>
      <c r="AJ22" s="160">
        <f t="shared" si="2"/>
        <v>0</v>
      </c>
    </row>
    <row r="23" spans="1:36" ht="16.5" customHeight="1" x14ac:dyDescent="0.25">
      <c r="A23" s="4">
        <f>PP.5!A20</f>
        <v>0</v>
      </c>
      <c r="B23" s="5">
        <f>PP.5!B20</f>
        <v>0</v>
      </c>
      <c r="C23" s="56">
        <f>PP.5!D20</f>
        <v>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63">
        <f t="shared" si="0"/>
        <v>0</v>
      </c>
      <c r="AI23" s="159">
        <f t="shared" si="1"/>
        <v>0</v>
      </c>
      <c r="AJ23" s="160">
        <f t="shared" si="2"/>
        <v>0</v>
      </c>
    </row>
    <row r="24" spans="1:36" ht="16.5" customHeight="1" x14ac:dyDescent="0.25">
      <c r="A24" s="4">
        <f>PP.5!A21</f>
        <v>0</v>
      </c>
      <c r="B24" s="5">
        <f>PP.5!B21</f>
        <v>0</v>
      </c>
      <c r="C24" s="56">
        <f>PP.5!D21</f>
        <v>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63">
        <f t="shared" si="0"/>
        <v>0</v>
      </c>
      <c r="AI24" s="159">
        <f t="shared" si="1"/>
        <v>0</v>
      </c>
      <c r="AJ24" s="160">
        <f t="shared" si="2"/>
        <v>0</v>
      </c>
    </row>
    <row r="25" spans="1:36" ht="16.5" customHeight="1" x14ac:dyDescent="0.25">
      <c r="A25" s="4">
        <f>PP.5!A22</f>
        <v>0</v>
      </c>
      <c r="B25" s="5">
        <f>PP.5!B22</f>
        <v>0</v>
      </c>
      <c r="C25" s="56">
        <f>PP.5!D22</f>
        <v>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63">
        <f t="shared" si="0"/>
        <v>0</v>
      </c>
      <c r="AI25" s="159">
        <f t="shared" si="1"/>
        <v>0</v>
      </c>
      <c r="AJ25" s="160">
        <f t="shared" si="2"/>
        <v>0</v>
      </c>
    </row>
    <row r="26" spans="1:36" ht="16.5" customHeight="1" x14ac:dyDescent="0.25">
      <c r="A26" s="4">
        <f>PP.5!A23</f>
        <v>0</v>
      </c>
      <c r="B26" s="5">
        <f>PP.5!B23</f>
        <v>0</v>
      </c>
      <c r="C26" s="56">
        <f>PP.5!D23</f>
        <v>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63">
        <f t="shared" si="0"/>
        <v>0</v>
      </c>
      <c r="AI26" s="159">
        <f t="shared" si="1"/>
        <v>0</v>
      </c>
      <c r="AJ26" s="160">
        <f t="shared" si="2"/>
        <v>0</v>
      </c>
    </row>
    <row r="27" spans="1:36" ht="16.5" customHeight="1" x14ac:dyDescent="0.25">
      <c r="A27" s="4">
        <f>PP.5!A24</f>
        <v>0</v>
      </c>
      <c r="B27" s="5">
        <f>PP.5!B24</f>
        <v>0</v>
      </c>
      <c r="C27" s="56">
        <f>PP.5!D24</f>
        <v>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63">
        <f t="shared" si="0"/>
        <v>0</v>
      </c>
      <c r="AI27" s="159">
        <f t="shared" si="1"/>
        <v>0</v>
      </c>
      <c r="AJ27" s="160">
        <f t="shared" si="2"/>
        <v>0</v>
      </c>
    </row>
    <row r="28" spans="1:36" ht="16.5" customHeight="1" x14ac:dyDescent="0.25">
      <c r="A28" s="4">
        <f>PP.5!A25</f>
        <v>0</v>
      </c>
      <c r="B28" s="5">
        <f>PP.5!B25</f>
        <v>0</v>
      </c>
      <c r="C28" s="56">
        <f>PP.5!D25</f>
        <v>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63">
        <f t="shared" si="0"/>
        <v>0</v>
      </c>
      <c r="AI28" s="159">
        <f t="shared" si="1"/>
        <v>0</v>
      </c>
      <c r="AJ28" s="160">
        <f t="shared" si="2"/>
        <v>0</v>
      </c>
    </row>
    <row r="29" spans="1:36" ht="16.5" customHeight="1" x14ac:dyDescent="0.25">
      <c r="A29" s="4">
        <f>PP.5!A26</f>
        <v>0</v>
      </c>
      <c r="B29" s="5">
        <f>PP.5!B26</f>
        <v>0</v>
      </c>
      <c r="C29" s="56">
        <f>PP.5!D26</f>
        <v>0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63">
        <f t="shared" si="0"/>
        <v>0</v>
      </c>
      <c r="AI29" s="159">
        <f t="shared" si="1"/>
        <v>0</v>
      </c>
      <c r="AJ29" s="160">
        <f t="shared" si="2"/>
        <v>0</v>
      </c>
    </row>
    <row r="30" spans="1:36" ht="16.5" customHeight="1" x14ac:dyDescent="0.25">
      <c r="A30" s="4">
        <f>PP.5!A27</f>
        <v>0</v>
      </c>
      <c r="B30" s="5">
        <f>PP.5!B27</f>
        <v>0</v>
      </c>
      <c r="C30" s="56">
        <f>PP.5!D27</f>
        <v>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63">
        <f t="shared" si="0"/>
        <v>0</v>
      </c>
      <c r="AI30" s="159">
        <f t="shared" si="1"/>
        <v>0</v>
      </c>
      <c r="AJ30" s="160">
        <f t="shared" si="2"/>
        <v>0</v>
      </c>
    </row>
    <row r="31" spans="1:36" ht="16.5" customHeight="1" x14ac:dyDescent="0.25">
      <c r="A31" s="4">
        <f>PP.5!A28</f>
        <v>0</v>
      </c>
      <c r="B31" s="5">
        <f>PP.5!B28</f>
        <v>0</v>
      </c>
      <c r="C31" s="56">
        <f>PP.5!D28</f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63">
        <f t="shared" si="0"/>
        <v>0</v>
      </c>
      <c r="AI31" s="159">
        <f t="shared" si="1"/>
        <v>0</v>
      </c>
      <c r="AJ31" s="160">
        <f t="shared" si="2"/>
        <v>0</v>
      </c>
    </row>
    <row r="32" spans="1:36" ht="16.5" customHeight="1" x14ac:dyDescent="0.25">
      <c r="A32" s="4">
        <f>PP.5!A29</f>
        <v>0</v>
      </c>
      <c r="B32" s="5">
        <f>PP.5!B29</f>
        <v>0</v>
      </c>
      <c r="C32" s="56">
        <f>PP.5!D29</f>
        <v>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63">
        <f t="shared" si="0"/>
        <v>0</v>
      </c>
      <c r="AI32" s="159">
        <f t="shared" si="1"/>
        <v>0</v>
      </c>
      <c r="AJ32" s="160">
        <f t="shared" si="2"/>
        <v>0</v>
      </c>
    </row>
    <row r="33" spans="1:36" ht="16.5" customHeight="1" x14ac:dyDescent="0.25">
      <c r="A33" s="4">
        <f>PP.5!A30</f>
        <v>0</v>
      </c>
      <c r="B33" s="5">
        <f>PP.5!B30</f>
        <v>0</v>
      </c>
      <c r="C33" s="56">
        <f>PP.5!D30</f>
        <v>0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63">
        <f t="shared" si="0"/>
        <v>0</v>
      </c>
      <c r="AI33" s="159">
        <f t="shared" si="1"/>
        <v>0</v>
      </c>
      <c r="AJ33" s="160">
        <f t="shared" si="2"/>
        <v>0</v>
      </c>
    </row>
    <row r="34" spans="1:36" ht="16.5" customHeight="1" x14ac:dyDescent="0.25">
      <c r="A34" s="4">
        <f>PP.5!A31</f>
        <v>0</v>
      </c>
      <c r="B34" s="5">
        <f>PP.5!B31</f>
        <v>0</v>
      </c>
      <c r="C34" s="56">
        <f>PP.5!D31</f>
        <v>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63">
        <f t="shared" si="0"/>
        <v>0</v>
      </c>
      <c r="AI34" s="159">
        <f t="shared" si="1"/>
        <v>0</v>
      </c>
      <c r="AJ34" s="160">
        <f t="shared" si="2"/>
        <v>0</v>
      </c>
    </row>
    <row r="35" spans="1:36" ht="16.5" customHeight="1" x14ac:dyDescent="0.25">
      <c r="A35" s="4">
        <f>PP.5!A32</f>
        <v>0</v>
      </c>
      <c r="B35" s="5">
        <f>PP.5!B32</f>
        <v>0</v>
      </c>
      <c r="C35" s="56">
        <f>PP.5!D32</f>
        <v>0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63">
        <f t="shared" si="0"/>
        <v>0</v>
      </c>
      <c r="AI35" s="159">
        <f t="shared" si="1"/>
        <v>0</v>
      </c>
      <c r="AJ35" s="160">
        <f t="shared" si="2"/>
        <v>0</v>
      </c>
    </row>
    <row r="36" spans="1:36" ht="16.5" customHeight="1" x14ac:dyDescent="0.25">
      <c r="A36" s="4">
        <f>PP.5!A33</f>
        <v>0</v>
      </c>
      <c r="B36" s="5">
        <f>PP.5!B33</f>
        <v>0</v>
      </c>
      <c r="C36" s="56">
        <f>PP.5!D33</f>
        <v>0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63">
        <f t="shared" si="0"/>
        <v>0</v>
      </c>
      <c r="AI36" s="159">
        <f t="shared" si="1"/>
        <v>0</v>
      </c>
      <c r="AJ36" s="160">
        <f t="shared" si="2"/>
        <v>0</v>
      </c>
    </row>
    <row r="37" spans="1:36" ht="16.5" customHeight="1" x14ac:dyDescent="0.25">
      <c r="A37" s="4">
        <f>PP.5!A34</f>
        <v>0</v>
      </c>
      <c r="B37" s="5">
        <f>PP.5!B34</f>
        <v>0</v>
      </c>
      <c r="C37" s="56">
        <f>PP.5!D34</f>
        <v>0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63">
        <f t="shared" si="0"/>
        <v>0</v>
      </c>
      <c r="AI37" s="159">
        <f t="shared" si="1"/>
        <v>0</v>
      </c>
      <c r="AJ37" s="160">
        <f t="shared" si="2"/>
        <v>0</v>
      </c>
    </row>
    <row r="38" spans="1:36" ht="16.5" customHeight="1" x14ac:dyDescent="0.25">
      <c r="A38" s="4">
        <f>PP.5!A35</f>
        <v>0</v>
      </c>
      <c r="B38" s="5">
        <f>PP.5!B35</f>
        <v>0</v>
      </c>
      <c r="C38" s="56">
        <f>PP.5!D35</f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63">
        <f t="shared" si="0"/>
        <v>0</v>
      </c>
      <c r="AI38" s="159">
        <f t="shared" si="1"/>
        <v>0</v>
      </c>
      <c r="AJ38" s="160">
        <f t="shared" si="2"/>
        <v>0</v>
      </c>
    </row>
    <row r="39" spans="1:36" ht="16.5" customHeight="1" x14ac:dyDescent="0.25">
      <c r="A39" s="4">
        <f>PP.5!A36</f>
        <v>0</v>
      </c>
      <c r="B39" s="5">
        <f>PP.5!B36</f>
        <v>0</v>
      </c>
      <c r="C39" s="56">
        <f>PP.5!D36</f>
        <v>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63">
        <f t="shared" si="0"/>
        <v>0</v>
      </c>
      <c r="AI39" s="159">
        <f t="shared" si="1"/>
        <v>0</v>
      </c>
      <c r="AJ39" s="160">
        <f t="shared" si="2"/>
        <v>0</v>
      </c>
    </row>
    <row r="40" spans="1:36" ht="16.5" customHeight="1" x14ac:dyDescent="0.25">
      <c r="A40" s="4">
        <f>PP.5!A37</f>
        <v>0</v>
      </c>
      <c r="B40" s="5">
        <f>PP.5!B37</f>
        <v>0</v>
      </c>
      <c r="C40" s="56">
        <f>PP.5!D37</f>
        <v>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63">
        <f t="shared" si="0"/>
        <v>0</v>
      </c>
      <c r="AI40" s="159">
        <f t="shared" si="1"/>
        <v>0</v>
      </c>
      <c r="AJ40" s="160">
        <f t="shared" si="2"/>
        <v>0</v>
      </c>
    </row>
    <row r="41" spans="1:36" ht="16.5" customHeight="1" x14ac:dyDescent="0.25">
      <c r="A41" s="4">
        <f>PP.5!A38</f>
        <v>0</v>
      </c>
      <c r="B41" s="5">
        <f>PP.5!B38</f>
        <v>0</v>
      </c>
      <c r="C41" s="56">
        <f>PP.5!D38</f>
        <v>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63">
        <f t="shared" si="0"/>
        <v>0</v>
      </c>
      <c r="AI41" s="159">
        <f t="shared" si="1"/>
        <v>0</v>
      </c>
      <c r="AJ41" s="160">
        <f t="shared" si="2"/>
        <v>0</v>
      </c>
    </row>
    <row r="42" spans="1:36" ht="16.5" customHeight="1" x14ac:dyDescent="0.25">
      <c r="A42" s="4">
        <f>PP.5!A39</f>
        <v>0</v>
      </c>
      <c r="B42" s="5">
        <f>PP.5!B39</f>
        <v>0</v>
      </c>
      <c r="C42" s="56">
        <f>PP.5!D39</f>
        <v>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63">
        <f t="shared" si="0"/>
        <v>0</v>
      </c>
      <c r="AI42" s="159">
        <f t="shared" si="1"/>
        <v>0</v>
      </c>
      <c r="AJ42" s="160">
        <f t="shared" si="2"/>
        <v>0</v>
      </c>
    </row>
    <row r="43" spans="1:36" ht="16.5" customHeight="1" x14ac:dyDescent="0.25">
      <c r="A43" s="4">
        <f>PP.5!A40</f>
        <v>0</v>
      </c>
      <c r="B43" s="5">
        <f>PP.5!B40</f>
        <v>0</v>
      </c>
      <c r="C43" s="56">
        <f>PP.5!D40</f>
        <v>0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63">
        <f t="shared" si="0"/>
        <v>0</v>
      </c>
      <c r="AI43" s="159">
        <f t="shared" si="1"/>
        <v>0</v>
      </c>
      <c r="AJ43" s="160">
        <f t="shared" si="2"/>
        <v>0</v>
      </c>
    </row>
    <row r="44" spans="1:36" ht="16.5" customHeight="1" x14ac:dyDescent="0.25">
      <c r="A44" s="4">
        <f>PP.5!A41</f>
        <v>0</v>
      </c>
      <c r="B44" s="5">
        <f>PP.5!B41</f>
        <v>0</v>
      </c>
      <c r="C44" s="56">
        <f>PP.5!D41</f>
        <v>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63">
        <f t="shared" si="0"/>
        <v>0</v>
      </c>
      <c r="AI44" s="159">
        <f t="shared" si="1"/>
        <v>0</v>
      </c>
      <c r="AJ44" s="160">
        <f t="shared" si="2"/>
        <v>0</v>
      </c>
    </row>
    <row r="45" spans="1:36" ht="16.5" customHeight="1" x14ac:dyDescent="0.25">
      <c r="A45" s="4">
        <f>PP.5!A42</f>
        <v>0</v>
      </c>
      <c r="B45" s="5">
        <f>PP.5!B42</f>
        <v>0</v>
      </c>
      <c r="C45" s="56">
        <f>PP.5!D42</f>
        <v>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63">
        <f t="shared" si="0"/>
        <v>0</v>
      </c>
      <c r="AI45" s="159">
        <f t="shared" si="1"/>
        <v>0</v>
      </c>
      <c r="AJ45" s="160">
        <f t="shared" si="2"/>
        <v>0</v>
      </c>
    </row>
    <row r="46" spans="1:36" ht="16.5" customHeight="1" x14ac:dyDescent="0.25">
      <c r="A46" s="4">
        <f>PP.5!A43</f>
        <v>0</v>
      </c>
      <c r="B46" s="5">
        <f>PP.5!B43</f>
        <v>0</v>
      </c>
      <c r="C46" s="56">
        <f>PP.5!D43</f>
        <v>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63">
        <f t="shared" si="0"/>
        <v>0</v>
      </c>
      <c r="AI46" s="159">
        <f t="shared" si="1"/>
        <v>0</v>
      </c>
      <c r="AJ46" s="160">
        <f t="shared" si="2"/>
        <v>0</v>
      </c>
    </row>
    <row r="47" spans="1:36" ht="16.5" customHeight="1" x14ac:dyDescent="0.25">
      <c r="A47" s="4">
        <f>PP.5!A44</f>
        <v>0</v>
      </c>
      <c r="B47" s="5">
        <f>PP.5!B44</f>
        <v>0</v>
      </c>
      <c r="C47" s="56">
        <f>PP.5!D44</f>
        <v>0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63">
        <f t="shared" si="0"/>
        <v>0</v>
      </c>
      <c r="AI47" s="159">
        <f t="shared" si="1"/>
        <v>0</v>
      </c>
      <c r="AJ47" s="160">
        <f t="shared" si="2"/>
        <v>0</v>
      </c>
    </row>
    <row r="48" spans="1:36" ht="16.5" customHeight="1" x14ac:dyDescent="0.25">
      <c r="A48" s="4">
        <f>PP.5!A45</f>
        <v>0</v>
      </c>
      <c r="B48" s="5">
        <f>PP.5!B45</f>
        <v>0</v>
      </c>
      <c r="C48" s="56">
        <f>PP.5!D45</f>
        <v>0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63">
        <f t="shared" si="0"/>
        <v>0</v>
      </c>
      <c r="AI48" s="159">
        <f t="shared" si="1"/>
        <v>0</v>
      </c>
      <c r="AJ48" s="160">
        <f t="shared" si="2"/>
        <v>0</v>
      </c>
    </row>
    <row r="49" spans="1:36" ht="16.5" customHeight="1" x14ac:dyDescent="0.25">
      <c r="A49" s="4">
        <f>PP.5!A46</f>
        <v>0</v>
      </c>
      <c r="B49" s="5">
        <f>PP.5!B46</f>
        <v>0</v>
      </c>
      <c r="C49" s="56">
        <f>PP.5!D46</f>
        <v>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63">
        <f t="shared" si="0"/>
        <v>0</v>
      </c>
      <c r="AI49" s="159">
        <f t="shared" si="1"/>
        <v>0</v>
      </c>
      <c r="AJ49" s="160">
        <f t="shared" si="2"/>
        <v>0</v>
      </c>
    </row>
    <row r="50" spans="1:36" ht="16.5" customHeight="1" x14ac:dyDescent="0.25">
      <c r="A50" s="4">
        <f>PP.5!A47</f>
        <v>0</v>
      </c>
      <c r="B50" s="5">
        <f>PP.5!B47</f>
        <v>0</v>
      </c>
      <c r="C50" s="56">
        <f>PP.5!D47</f>
        <v>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63">
        <f t="shared" si="0"/>
        <v>0</v>
      </c>
      <c r="AI50" s="159">
        <f t="shared" si="1"/>
        <v>0</v>
      </c>
      <c r="AJ50" s="160">
        <f t="shared" si="2"/>
        <v>0</v>
      </c>
    </row>
    <row r="51" spans="1:36" ht="16.5" customHeight="1" x14ac:dyDescent="0.25">
      <c r="A51" s="4">
        <f>PP.5!A48</f>
        <v>0</v>
      </c>
      <c r="B51" s="5">
        <f>PP.5!B48</f>
        <v>0</v>
      </c>
      <c r="C51" s="56">
        <f>PP.5!D48</f>
        <v>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63">
        <f t="shared" si="0"/>
        <v>0</v>
      </c>
      <c r="AI51" s="159">
        <f t="shared" si="1"/>
        <v>0</v>
      </c>
      <c r="AJ51" s="160">
        <f t="shared" si="2"/>
        <v>0</v>
      </c>
    </row>
    <row r="52" spans="1:36" ht="16.5" customHeight="1" x14ac:dyDescent="0.25">
      <c r="A52" s="4">
        <f>PP.5!A49</f>
        <v>0</v>
      </c>
      <c r="B52" s="5">
        <f>PP.5!B49</f>
        <v>0</v>
      </c>
      <c r="C52" s="56">
        <f>PP.5!D49</f>
        <v>0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63">
        <f t="shared" si="0"/>
        <v>0</v>
      </c>
      <c r="AI52" s="159">
        <f t="shared" si="1"/>
        <v>0</v>
      </c>
      <c r="AJ52" s="160">
        <f t="shared" si="2"/>
        <v>0</v>
      </c>
    </row>
    <row r="53" spans="1:36" ht="16.5" customHeight="1" x14ac:dyDescent="0.25">
      <c r="A53" s="4">
        <f>PP.5!A50</f>
        <v>0</v>
      </c>
      <c r="B53" s="5">
        <f>PP.5!B50</f>
        <v>0</v>
      </c>
      <c r="C53" s="56">
        <f>PP.5!D50</f>
        <v>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63">
        <f t="shared" si="0"/>
        <v>0</v>
      </c>
      <c r="AI53" s="159">
        <f t="shared" si="1"/>
        <v>0</v>
      </c>
      <c r="AJ53" s="160">
        <f t="shared" si="2"/>
        <v>0</v>
      </c>
    </row>
    <row r="54" spans="1:36" ht="16.5" customHeight="1" x14ac:dyDescent="0.25">
      <c r="A54" s="4">
        <f>PP.5!A51</f>
        <v>0</v>
      </c>
      <c r="B54" s="5">
        <f>PP.5!B51</f>
        <v>0</v>
      </c>
      <c r="C54" s="56">
        <f>PP.5!D51</f>
        <v>0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63">
        <f t="shared" si="0"/>
        <v>0</v>
      </c>
      <c r="AI54" s="159">
        <f t="shared" si="1"/>
        <v>0</v>
      </c>
      <c r="AJ54" s="160">
        <f t="shared" si="2"/>
        <v>0</v>
      </c>
    </row>
    <row r="55" spans="1:36" ht="16.5" customHeight="1" x14ac:dyDescent="0.25">
      <c r="A55" s="4">
        <f>PP.5!A52</f>
        <v>0</v>
      </c>
      <c r="B55" s="5">
        <f>PP.5!B52</f>
        <v>0</v>
      </c>
      <c r="C55" s="56">
        <f>PP.5!D52</f>
        <v>0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63">
        <f t="shared" si="0"/>
        <v>0</v>
      </c>
      <c r="AI55" s="159">
        <f t="shared" si="1"/>
        <v>0</v>
      </c>
      <c r="AJ55" s="160">
        <f t="shared" si="2"/>
        <v>0</v>
      </c>
    </row>
    <row r="56" spans="1:36" ht="21" x14ac:dyDescent="0.25">
      <c r="A56" s="439"/>
      <c r="B56" s="440"/>
      <c r="C56" s="57" t="s">
        <v>93</v>
      </c>
      <c r="D56" s="58">
        <f>COUNTIF(D10:D55,"Ab")</f>
        <v>0</v>
      </c>
      <c r="E56" s="58">
        <f t="shared" ref="E56:AG56" si="3">COUNTIF(E10:E55,"Ab")</f>
        <v>0</v>
      </c>
      <c r="F56" s="58">
        <f t="shared" si="3"/>
        <v>0</v>
      </c>
      <c r="G56" s="58">
        <f t="shared" si="3"/>
        <v>0</v>
      </c>
      <c r="H56" s="58">
        <f t="shared" si="3"/>
        <v>0</v>
      </c>
      <c r="I56" s="58">
        <f t="shared" si="3"/>
        <v>0</v>
      </c>
      <c r="J56" s="58">
        <f t="shared" si="3"/>
        <v>0</v>
      </c>
      <c r="K56" s="58">
        <f t="shared" si="3"/>
        <v>0</v>
      </c>
      <c r="L56" s="58">
        <f t="shared" si="3"/>
        <v>0</v>
      </c>
      <c r="M56" s="58">
        <f t="shared" si="3"/>
        <v>0</v>
      </c>
      <c r="N56" s="58">
        <f t="shared" si="3"/>
        <v>0</v>
      </c>
      <c r="O56" s="58">
        <f t="shared" si="3"/>
        <v>0</v>
      </c>
      <c r="P56" s="58">
        <f t="shared" si="3"/>
        <v>0</v>
      </c>
      <c r="Q56" s="58">
        <f t="shared" si="3"/>
        <v>0</v>
      </c>
      <c r="R56" s="58">
        <f t="shared" si="3"/>
        <v>0</v>
      </c>
      <c r="S56" s="58">
        <f t="shared" si="3"/>
        <v>0</v>
      </c>
      <c r="T56" s="58">
        <f t="shared" si="3"/>
        <v>0</v>
      </c>
      <c r="U56" s="58">
        <f t="shared" si="3"/>
        <v>0</v>
      </c>
      <c r="V56" s="58">
        <f t="shared" si="3"/>
        <v>0</v>
      </c>
      <c r="W56" s="58">
        <f t="shared" si="3"/>
        <v>0</v>
      </c>
      <c r="X56" s="58">
        <f t="shared" si="3"/>
        <v>0</v>
      </c>
      <c r="Y56" s="58">
        <f t="shared" si="3"/>
        <v>0</v>
      </c>
      <c r="Z56" s="58">
        <f t="shared" si="3"/>
        <v>0</v>
      </c>
      <c r="AA56" s="58">
        <f t="shared" si="3"/>
        <v>0</v>
      </c>
      <c r="AB56" s="58">
        <f t="shared" si="3"/>
        <v>0</v>
      </c>
      <c r="AC56" s="58">
        <f t="shared" si="3"/>
        <v>0</v>
      </c>
      <c r="AD56" s="58">
        <f t="shared" si="3"/>
        <v>0</v>
      </c>
      <c r="AE56" s="58">
        <f t="shared" si="3"/>
        <v>0</v>
      </c>
      <c r="AF56" s="58">
        <f t="shared" si="3"/>
        <v>0</v>
      </c>
      <c r="AG56" s="58">
        <f t="shared" si="3"/>
        <v>0</v>
      </c>
      <c r="AH56" s="442">
        <f>COUNTIF(D9:AG9,"จ.")</f>
        <v>0</v>
      </c>
      <c r="AI56" s="443"/>
      <c r="AJ56" s="443"/>
    </row>
    <row r="57" spans="1:36" ht="21" x14ac:dyDescent="0.25">
      <c r="A57" s="267"/>
      <c r="B57" s="441"/>
      <c r="C57" s="61" t="s">
        <v>94</v>
      </c>
      <c r="D57" s="62">
        <f>COUNTIF(D10:D55,"Le")</f>
        <v>0</v>
      </c>
      <c r="E57" s="62">
        <f t="shared" ref="E57:AG57" si="4">COUNTIF(E10:E55,"Le")</f>
        <v>0</v>
      </c>
      <c r="F57" s="62">
        <f t="shared" si="4"/>
        <v>0</v>
      </c>
      <c r="G57" s="62">
        <f t="shared" si="4"/>
        <v>0</v>
      </c>
      <c r="H57" s="62">
        <f t="shared" si="4"/>
        <v>0</v>
      </c>
      <c r="I57" s="62">
        <f t="shared" si="4"/>
        <v>0</v>
      </c>
      <c r="J57" s="62">
        <f t="shared" si="4"/>
        <v>0</v>
      </c>
      <c r="K57" s="62">
        <f t="shared" si="4"/>
        <v>0</v>
      </c>
      <c r="L57" s="62">
        <f t="shared" si="4"/>
        <v>0</v>
      </c>
      <c r="M57" s="62">
        <f t="shared" si="4"/>
        <v>0</v>
      </c>
      <c r="N57" s="62">
        <f t="shared" si="4"/>
        <v>0</v>
      </c>
      <c r="O57" s="62">
        <f t="shared" si="4"/>
        <v>0</v>
      </c>
      <c r="P57" s="62">
        <f t="shared" si="4"/>
        <v>0</v>
      </c>
      <c r="Q57" s="62">
        <f t="shared" si="4"/>
        <v>0</v>
      </c>
      <c r="R57" s="62">
        <f t="shared" si="4"/>
        <v>0</v>
      </c>
      <c r="S57" s="62">
        <f t="shared" si="4"/>
        <v>0</v>
      </c>
      <c r="T57" s="62">
        <f t="shared" si="4"/>
        <v>0</v>
      </c>
      <c r="U57" s="62">
        <f t="shared" si="4"/>
        <v>0</v>
      </c>
      <c r="V57" s="62">
        <f t="shared" si="4"/>
        <v>0</v>
      </c>
      <c r="W57" s="62">
        <f t="shared" si="4"/>
        <v>0</v>
      </c>
      <c r="X57" s="62">
        <f t="shared" si="4"/>
        <v>0</v>
      </c>
      <c r="Y57" s="62">
        <f t="shared" si="4"/>
        <v>0</v>
      </c>
      <c r="Z57" s="62">
        <f t="shared" si="4"/>
        <v>0</v>
      </c>
      <c r="AA57" s="62">
        <f t="shared" si="4"/>
        <v>0</v>
      </c>
      <c r="AB57" s="62">
        <f t="shared" si="4"/>
        <v>0</v>
      </c>
      <c r="AC57" s="62">
        <f t="shared" si="4"/>
        <v>0</v>
      </c>
      <c r="AD57" s="62">
        <f t="shared" si="4"/>
        <v>0</v>
      </c>
      <c r="AE57" s="62">
        <f t="shared" si="4"/>
        <v>0</v>
      </c>
      <c r="AF57" s="62">
        <f t="shared" si="4"/>
        <v>0</v>
      </c>
      <c r="AG57" s="62">
        <f t="shared" si="4"/>
        <v>0</v>
      </c>
      <c r="AH57" s="444"/>
      <c r="AI57" s="430"/>
      <c r="AJ57" s="430"/>
    </row>
    <row r="58" spans="1:36" ht="21" x14ac:dyDescent="0.25">
      <c r="A58" s="267"/>
      <c r="B58" s="441"/>
      <c r="C58" s="59" t="s">
        <v>96</v>
      </c>
      <c r="D58" s="60">
        <f>COUNTIF(D10:D55,"Pre")</f>
        <v>0</v>
      </c>
      <c r="E58" s="60">
        <f t="shared" ref="E58:AG58" si="5">COUNTIF(E10:E55,"Pre")</f>
        <v>0</v>
      </c>
      <c r="F58" s="60">
        <f t="shared" si="5"/>
        <v>0</v>
      </c>
      <c r="G58" s="60">
        <f t="shared" si="5"/>
        <v>0</v>
      </c>
      <c r="H58" s="60">
        <f t="shared" si="5"/>
        <v>0</v>
      </c>
      <c r="I58" s="60">
        <f t="shared" si="5"/>
        <v>0</v>
      </c>
      <c r="J58" s="60">
        <f t="shared" si="5"/>
        <v>0</v>
      </c>
      <c r="K58" s="60">
        <f t="shared" si="5"/>
        <v>0</v>
      </c>
      <c r="L58" s="60">
        <f t="shared" si="5"/>
        <v>0</v>
      </c>
      <c r="M58" s="60">
        <f t="shared" si="5"/>
        <v>0</v>
      </c>
      <c r="N58" s="60">
        <f t="shared" si="5"/>
        <v>0</v>
      </c>
      <c r="O58" s="60">
        <f t="shared" si="5"/>
        <v>0</v>
      </c>
      <c r="P58" s="60">
        <f t="shared" si="5"/>
        <v>0</v>
      </c>
      <c r="Q58" s="60">
        <f t="shared" si="5"/>
        <v>0</v>
      </c>
      <c r="R58" s="60">
        <f t="shared" si="5"/>
        <v>0</v>
      </c>
      <c r="S58" s="60">
        <f t="shared" si="5"/>
        <v>0</v>
      </c>
      <c r="T58" s="60">
        <f t="shared" si="5"/>
        <v>0</v>
      </c>
      <c r="U58" s="60">
        <f t="shared" si="5"/>
        <v>0</v>
      </c>
      <c r="V58" s="60">
        <f t="shared" si="5"/>
        <v>0</v>
      </c>
      <c r="W58" s="60">
        <f t="shared" si="5"/>
        <v>0</v>
      </c>
      <c r="X58" s="60">
        <f t="shared" si="5"/>
        <v>0</v>
      </c>
      <c r="Y58" s="60">
        <f t="shared" si="5"/>
        <v>0</v>
      </c>
      <c r="Z58" s="60">
        <f t="shared" si="5"/>
        <v>0</v>
      </c>
      <c r="AA58" s="60">
        <f t="shared" si="5"/>
        <v>0</v>
      </c>
      <c r="AB58" s="60">
        <f t="shared" si="5"/>
        <v>0</v>
      </c>
      <c r="AC58" s="60">
        <f t="shared" si="5"/>
        <v>0</v>
      </c>
      <c r="AD58" s="60">
        <f t="shared" si="5"/>
        <v>0</v>
      </c>
      <c r="AE58" s="60">
        <f t="shared" si="5"/>
        <v>0</v>
      </c>
      <c r="AF58" s="60">
        <f t="shared" si="5"/>
        <v>0</v>
      </c>
      <c r="AG58" s="60">
        <f t="shared" si="5"/>
        <v>0</v>
      </c>
      <c r="AH58" s="444"/>
      <c r="AI58" s="430"/>
      <c r="AJ58" s="430"/>
    </row>
    <row r="59" spans="1:36" ht="21" x14ac:dyDescent="0.25">
      <c r="A59" s="55"/>
      <c r="B59" s="37"/>
      <c r="C59" s="38"/>
      <c r="D59" s="172" t="s">
        <v>97</v>
      </c>
      <c r="E59" s="172" t="s">
        <v>98</v>
      </c>
      <c r="F59" s="172" t="s">
        <v>99</v>
      </c>
      <c r="G59" s="172" t="s">
        <v>100</v>
      </c>
      <c r="H59" s="172" t="s">
        <v>101</v>
      </c>
      <c r="I59" s="78"/>
      <c r="J59" s="78"/>
      <c r="K59" s="78"/>
    </row>
    <row r="60" spans="1:36" ht="22.5" customHeight="1" x14ac:dyDescent="0.25">
      <c r="A60" s="8"/>
      <c r="B60" s="8"/>
      <c r="C60" s="8"/>
      <c r="D60" s="35">
        <f>COUNTIF(D9:AH9,"MON.")</f>
        <v>0</v>
      </c>
      <c r="E60" s="35">
        <f>COUNTIF(D9:AH9,"TUE.")</f>
        <v>0</v>
      </c>
      <c r="F60" s="35">
        <f>COUNTIF(D9:AH9,"WED.")</f>
        <v>0</v>
      </c>
      <c r="G60" s="35">
        <f>COUNTIF(D9:AH9,"THU.")</f>
        <v>0</v>
      </c>
      <c r="H60" s="35">
        <f>COUNTIF(D9:AH9,"FRI.")</f>
        <v>0</v>
      </c>
      <c r="I60" s="171">
        <f>SUM(D60:H60)</f>
        <v>0</v>
      </c>
      <c r="U60" s="427" t="s">
        <v>93</v>
      </c>
      <c r="V60" s="427"/>
      <c r="W60" s="427"/>
      <c r="X60" s="35" t="s">
        <v>127</v>
      </c>
      <c r="Y60" s="35" t="s">
        <v>124</v>
      </c>
      <c r="AE60" s="467"/>
      <c r="AF60" s="467"/>
      <c r="AG60" s="467"/>
      <c r="AH60" s="467"/>
      <c r="AI60" s="467"/>
      <c r="AJ60" s="467"/>
    </row>
    <row r="61" spans="1:36" ht="22.5" customHeight="1" x14ac:dyDescent="0.25">
      <c r="A61" s="8"/>
      <c r="B61" s="8"/>
      <c r="C61" s="8"/>
      <c r="U61" s="427" t="s">
        <v>94</v>
      </c>
      <c r="V61" s="427"/>
      <c r="W61" s="427"/>
      <c r="X61" s="35" t="s">
        <v>127</v>
      </c>
      <c r="Y61" s="35" t="s">
        <v>125</v>
      </c>
      <c r="AE61" s="466"/>
      <c r="AF61" s="466"/>
      <c r="AG61" s="466"/>
      <c r="AH61" s="466"/>
      <c r="AI61" s="466"/>
      <c r="AJ61" s="466"/>
    </row>
    <row r="62" spans="1:36" ht="22.5" customHeight="1" x14ac:dyDescent="0.25">
      <c r="A62" s="8"/>
      <c r="B62" s="8"/>
      <c r="C62" s="8"/>
      <c r="U62" s="427" t="s">
        <v>95</v>
      </c>
      <c r="V62" s="427"/>
      <c r="W62" s="427"/>
      <c r="X62" s="35" t="s">
        <v>127</v>
      </c>
      <c r="Y62" s="35" t="s">
        <v>126</v>
      </c>
      <c r="AE62" s="466"/>
      <c r="AF62" s="466"/>
      <c r="AG62" s="466"/>
      <c r="AH62" s="466"/>
      <c r="AI62" s="466"/>
      <c r="AJ62" s="466"/>
    </row>
    <row r="63" spans="1:36" ht="23.4" x14ac:dyDescent="0.25">
      <c r="A63" s="80"/>
      <c r="B63" s="80"/>
      <c r="C63" s="80"/>
    </row>
    <row r="64" spans="1:36" ht="23.4" x14ac:dyDescent="0.25">
      <c r="A64" s="80"/>
      <c r="B64" s="80"/>
      <c r="C64" s="80"/>
    </row>
    <row r="65" spans="1:3" ht="23.4" x14ac:dyDescent="0.25">
      <c r="A65" s="80"/>
      <c r="B65" s="80"/>
      <c r="C65" s="80"/>
    </row>
    <row r="66" spans="1:3" ht="23.4" x14ac:dyDescent="0.25">
      <c r="A66" s="80"/>
      <c r="B66" s="80"/>
      <c r="C66" s="80"/>
    </row>
    <row r="67" spans="1:3" ht="23.4" x14ac:dyDescent="0.25">
      <c r="A67" s="80"/>
      <c r="B67" s="80"/>
      <c r="C67" s="80"/>
    </row>
    <row r="68" spans="1:3" ht="23.4" x14ac:dyDescent="0.25">
      <c r="A68" s="80"/>
      <c r="B68" s="80"/>
      <c r="C68" s="80"/>
    </row>
    <row r="69" spans="1:3" ht="23.4" x14ac:dyDescent="0.25">
      <c r="A69" s="80"/>
      <c r="B69" s="80"/>
      <c r="C69" s="80"/>
    </row>
    <row r="70" spans="1:3" ht="23.4" x14ac:dyDescent="0.25">
      <c r="A70" s="80"/>
      <c r="B70" s="80"/>
      <c r="C70" s="80"/>
    </row>
    <row r="71" spans="1:3" ht="23.4" x14ac:dyDescent="0.25">
      <c r="A71" s="80"/>
      <c r="B71" s="80"/>
      <c r="C71" s="80"/>
    </row>
    <row r="72" spans="1:3" ht="23.4" x14ac:dyDescent="0.25">
      <c r="A72" s="80"/>
      <c r="B72" s="80"/>
      <c r="C72" s="80"/>
    </row>
  </sheetData>
  <sheetProtection algorithmName="SHA-512" hashValue="51TkDCkfUt4kXyb8iBQTzJCja5gTbTUDfdWjwb9YBD3Nq5Ldwz1mWqYBbz4T4YZql/jF/fa+ZpCYUBkm7WThog==" saltValue="GRD9wQ4UZZ9sYH2/74osTA==" spinCount="100000" sheet="1" objects="1" scenarios="1"/>
  <dataConsolidate/>
  <mergeCells count="26">
    <mergeCell ref="AE62:AJ62"/>
    <mergeCell ref="AI8:AI9"/>
    <mergeCell ref="AJ8:AJ9"/>
    <mergeCell ref="A56:B58"/>
    <mergeCell ref="AH56:AJ58"/>
    <mergeCell ref="AE60:AJ60"/>
    <mergeCell ref="AE61:AJ61"/>
    <mergeCell ref="A5:A9"/>
    <mergeCell ref="B5:B9"/>
    <mergeCell ref="C5:C9"/>
    <mergeCell ref="AH8:AH9"/>
    <mergeCell ref="D5:S7"/>
    <mergeCell ref="T5:AJ7"/>
    <mergeCell ref="U60:W60"/>
    <mergeCell ref="U61:W61"/>
    <mergeCell ref="U62:W62"/>
    <mergeCell ref="T2:AJ2"/>
    <mergeCell ref="T1:AJ1"/>
    <mergeCell ref="A1:S1"/>
    <mergeCell ref="A2:S2"/>
    <mergeCell ref="A3:S3"/>
    <mergeCell ref="A4:F4"/>
    <mergeCell ref="G4:S4"/>
    <mergeCell ref="T4:AB4"/>
    <mergeCell ref="AC4:AJ4"/>
    <mergeCell ref="T3:AJ3"/>
  </mergeCells>
  <conditionalFormatting sqref="D10:AG55">
    <cfRule type="containsText" dxfId="104" priority="1" operator="containsText" text="Le">
      <formula>NOT(ISERROR(SEARCH("Le",D10)))</formula>
    </cfRule>
    <cfRule type="containsText" dxfId="103" priority="2" operator="containsText" text="Ab">
      <formula>NOT(ISERROR(SEARCH("Ab",D10)))</formula>
    </cfRule>
    <cfRule type="containsText" dxfId="102" priority="3" operator="containsText" text="Pre">
      <formula>NOT(ISERROR(SEARCH("Pre",D10)))</formula>
    </cfRule>
  </conditionalFormatting>
  <dataValidations count="2">
    <dataValidation type="list" allowBlank="1" showInputMessage="1" showErrorMessage="1" sqref="D10:AG55" xr:uid="{00000000-0002-0000-0600-000000000000}">
      <formula1>"Ab,Le,Pre"</formula1>
    </dataValidation>
    <dataValidation type="list" allowBlank="1" showInputMessage="1" showErrorMessage="1" sqref="D9:AG9" xr:uid="{00000000-0002-0000-0600-000001000000}">
      <formula1>"MON.,TUE.,WED.,THU.,FRI."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72"/>
  <sheetViews>
    <sheetView showZeros="0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59765625" style="40" customWidth="1"/>
    <col min="2" max="2" width="10" style="40" customWidth="1"/>
    <col min="3" max="3" width="25.59765625" style="40" customWidth="1"/>
    <col min="4" max="34" width="4" style="35" customWidth="1"/>
    <col min="35" max="35" width="4.59765625" style="35" customWidth="1"/>
    <col min="36" max="36" width="4.59765625" style="41" customWidth="1"/>
    <col min="37" max="37" width="5.69921875" style="41" customWidth="1"/>
    <col min="38" max="16384" width="9" style="40"/>
  </cols>
  <sheetData>
    <row r="1" spans="1:37" ht="25.8" x14ac:dyDescent="0.25">
      <c r="A1" s="428" t="s">
        <v>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</row>
    <row r="2" spans="1:37" ht="21" x14ac:dyDescent="0.25">
      <c r="A2" s="429" t="s">
        <v>17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</row>
    <row r="3" spans="1:37" ht="21" x14ac:dyDescent="0.25">
      <c r="A3" s="429" t="str">
        <f>"Attendance recording form "&amp;" "&amp;'General information'!B7&amp;" Department  Subject Code: "&amp;'General information'!B8&amp;" Subject: "&amp;'General information'!B9&amp;"   "&amp;'General information'!B5</f>
        <v>Attendance recording form   Department  Subject Code:  Subject:    Academic Year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</row>
    <row r="4" spans="1:37" ht="21" x14ac:dyDescent="0.25">
      <c r="A4" s="437" t="str">
        <f>"Primary "&amp;'General information'!B6&amp;"  "</f>
        <v xml:space="preserve">Primary   </v>
      </c>
      <c r="B4" s="437"/>
      <c r="C4" s="437"/>
      <c r="D4" s="437"/>
      <c r="E4" s="437"/>
      <c r="F4" s="437"/>
      <c r="G4" s="438" t="str">
        <f>"  Teacher "&amp;'General information'!B10</f>
        <v xml:space="preserve">  Teacher </v>
      </c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7"/>
      <c r="U4" s="437"/>
      <c r="V4" s="437"/>
      <c r="W4" s="437"/>
      <c r="X4" s="437"/>
      <c r="Y4" s="437"/>
      <c r="Z4" s="437"/>
      <c r="AA4" s="437"/>
      <c r="AB4" s="437"/>
      <c r="AC4" s="435"/>
      <c r="AD4" s="436"/>
      <c r="AE4" s="436"/>
      <c r="AF4" s="436"/>
      <c r="AG4" s="436"/>
      <c r="AH4" s="436"/>
      <c r="AI4" s="436"/>
      <c r="AJ4" s="436"/>
      <c r="AK4" s="436"/>
    </row>
    <row r="5" spans="1:37" ht="14.25" customHeight="1" x14ac:dyDescent="0.25">
      <c r="A5" s="446" t="s">
        <v>36</v>
      </c>
      <c r="B5" s="468" t="s">
        <v>73</v>
      </c>
      <c r="C5" s="446" t="s">
        <v>38</v>
      </c>
      <c r="D5" s="454" t="s">
        <v>111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4" t="str">
        <f>D5</f>
        <v>July</v>
      </c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60"/>
    </row>
    <row r="6" spans="1:37" ht="14.25" customHeight="1" x14ac:dyDescent="0.25">
      <c r="A6" s="447"/>
      <c r="B6" s="469"/>
      <c r="C6" s="447"/>
      <c r="D6" s="456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6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61"/>
    </row>
    <row r="7" spans="1:37" ht="18.75" customHeight="1" x14ac:dyDescent="0.25">
      <c r="A7" s="447"/>
      <c r="B7" s="469"/>
      <c r="C7" s="447"/>
      <c r="D7" s="458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8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62"/>
    </row>
    <row r="8" spans="1:37" ht="18.75" customHeight="1" x14ac:dyDescent="0.25">
      <c r="A8" s="447"/>
      <c r="B8" s="469"/>
      <c r="C8" s="447"/>
      <c r="D8" s="34">
        <v>1</v>
      </c>
      <c r="E8" s="34">
        <v>2</v>
      </c>
      <c r="F8" s="34">
        <v>3</v>
      </c>
      <c r="G8" s="34">
        <v>4</v>
      </c>
      <c r="H8" s="34">
        <v>5</v>
      </c>
      <c r="I8" s="34">
        <v>6</v>
      </c>
      <c r="J8" s="34">
        <v>7</v>
      </c>
      <c r="K8" s="34">
        <v>8</v>
      </c>
      <c r="L8" s="39">
        <v>9</v>
      </c>
      <c r="M8" s="34">
        <v>10</v>
      </c>
      <c r="N8" s="34">
        <v>11</v>
      </c>
      <c r="O8" s="34">
        <v>12</v>
      </c>
      <c r="P8" s="34">
        <v>13</v>
      </c>
      <c r="Q8" s="34">
        <v>14</v>
      </c>
      <c r="R8" s="34">
        <v>15</v>
      </c>
      <c r="S8" s="34">
        <v>16</v>
      </c>
      <c r="T8" s="34">
        <v>17</v>
      </c>
      <c r="U8" s="39">
        <v>18</v>
      </c>
      <c r="V8" s="34">
        <v>19</v>
      </c>
      <c r="W8" s="34">
        <v>20</v>
      </c>
      <c r="X8" s="34">
        <v>21</v>
      </c>
      <c r="Y8" s="34">
        <v>22</v>
      </c>
      <c r="Z8" s="34">
        <v>23</v>
      </c>
      <c r="AA8" s="34">
        <v>24</v>
      </c>
      <c r="AB8" s="34">
        <v>25</v>
      </c>
      <c r="AC8" s="34">
        <v>26</v>
      </c>
      <c r="AD8" s="39">
        <v>27</v>
      </c>
      <c r="AE8" s="34">
        <v>28</v>
      </c>
      <c r="AF8" s="34">
        <v>29</v>
      </c>
      <c r="AG8" s="34">
        <v>30</v>
      </c>
      <c r="AH8" s="34">
        <v>31</v>
      </c>
      <c r="AI8" s="452" t="s">
        <v>93</v>
      </c>
      <c r="AJ8" s="431" t="s">
        <v>94</v>
      </c>
      <c r="AK8" s="433" t="s">
        <v>95</v>
      </c>
    </row>
    <row r="9" spans="1:37" ht="18.75" customHeight="1" x14ac:dyDescent="0.25">
      <c r="A9" s="448"/>
      <c r="B9" s="470"/>
      <c r="C9" s="448"/>
      <c r="D9" s="165"/>
      <c r="E9" s="165"/>
      <c r="F9" s="165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5"/>
      <c r="AG9" s="165"/>
      <c r="AH9" s="165"/>
      <c r="AI9" s="453"/>
      <c r="AJ9" s="432"/>
      <c r="AK9" s="434"/>
    </row>
    <row r="10" spans="1:37" ht="17.25" customHeight="1" x14ac:dyDescent="0.25">
      <c r="A10" s="4">
        <f>PP.5!A7</f>
        <v>0</v>
      </c>
      <c r="B10" s="5">
        <f>PP.5!B7</f>
        <v>0</v>
      </c>
      <c r="C10" s="56">
        <f>PP.5!D7</f>
        <v>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63">
        <f>COUNTIF(D10:AH10,"Ab")</f>
        <v>0</v>
      </c>
      <c r="AJ10" s="159">
        <f>COUNTIF(D10:AH10,"Le")</f>
        <v>0</v>
      </c>
      <c r="AK10" s="160">
        <f>COUNTIF(D10:AH10,"Pre")</f>
        <v>0</v>
      </c>
    </row>
    <row r="11" spans="1:37" ht="17.25" customHeight="1" x14ac:dyDescent="0.25">
      <c r="A11" s="4">
        <f>PP.5!A8</f>
        <v>0</v>
      </c>
      <c r="B11" s="5">
        <f>PP.5!B8</f>
        <v>0</v>
      </c>
      <c r="C11" s="56">
        <f>PP.5!D8</f>
        <v>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63">
        <f t="shared" ref="AI11:AI55" si="0">COUNTIF(D11:AH11,"Ab")</f>
        <v>0</v>
      </c>
      <c r="AJ11" s="159">
        <f t="shared" ref="AJ11:AJ55" si="1">COUNTIF(D11:AH11,"Le")</f>
        <v>0</v>
      </c>
      <c r="AK11" s="160">
        <f t="shared" ref="AK11:AK55" si="2">COUNTIF(D11:AH11,"Pre")</f>
        <v>0</v>
      </c>
    </row>
    <row r="12" spans="1:37" ht="17.25" customHeight="1" x14ac:dyDescent="0.25">
      <c r="A12" s="4">
        <f>PP.5!A9</f>
        <v>0</v>
      </c>
      <c r="B12" s="5">
        <f>PP.5!B9</f>
        <v>0</v>
      </c>
      <c r="C12" s="56">
        <f>PP.5!D9</f>
        <v>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63">
        <f t="shared" si="0"/>
        <v>0</v>
      </c>
      <c r="AJ12" s="159">
        <f t="shared" si="1"/>
        <v>0</v>
      </c>
      <c r="AK12" s="160">
        <f t="shared" si="2"/>
        <v>0</v>
      </c>
    </row>
    <row r="13" spans="1:37" ht="17.25" customHeight="1" x14ac:dyDescent="0.25">
      <c r="A13" s="4">
        <f>PP.5!A10</f>
        <v>0</v>
      </c>
      <c r="B13" s="5">
        <f>PP.5!B10</f>
        <v>0</v>
      </c>
      <c r="C13" s="56">
        <f>PP.5!D10</f>
        <v>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63">
        <f t="shared" si="0"/>
        <v>0</v>
      </c>
      <c r="AJ13" s="159">
        <f t="shared" si="1"/>
        <v>0</v>
      </c>
      <c r="AK13" s="160">
        <f t="shared" si="2"/>
        <v>0</v>
      </c>
    </row>
    <row r="14" spans="1:37" ht="17.25" customHeight="1" x14ac:dyDescent="0.25">
      <c r="A14" s="4">
        <f>PP.5!A11</f>
        <v>0</v>
      </c>
      <c r="B14" s="5">
        <f>PP.5!B11</f>
        <v>0</v>
      </c>
      <c r="C14" s="56">
        <f>PP.5!D11</f>
        <v>0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63">
        <f t="shared" si="0"/>
        <v>0</v>
      </c>
      <c r="AJ14" s="159">
        <f t="shared" si="1"/>
        <v>0</v>
      </c>
      <c r="AK14" s="160">
        <f t="shared" si="2"/>
        <v>0</v>
      </c>
    </row>
    <row r="15" spans="1:37" ht="17.25" customHeight="1" x14ac:dyDescent="0.25">
      <c r="A15" s="4">
        <f>PP.5!A12</f>
        <v>0</v>
      </c>
      <c r="B15" s="5">
        <f>PP.5!B12</f>
        <v>0</v>
      </c>
      <c r="C15" s="56">
        <f>PP.5!D12</f>
        <v>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63">
        <f t="shared" si="0"/>
        <v>0</v>
      </c>
      <c r="AJ15" s="159">
        <f t="shared" si="1"/>
        <v>0</v>
      </c>
      <c r="AK15" s="160">
        <f t="shared" si="2"/>
        <v>0</v>
      </c>
    </row>
    <row r="16" spans="1:37" ht="17.25" customHeight="1" x14ac:dyDescent="0.25">
      <c r="A16" s="4">
        <f>PP.5!A13</f>
        <v>0</v>
      </c>
      <c r="B16" s="5">
        <f>PP.5!B13</f>
        <v>0</v>
      </c>
      <c r="C16" s="56">
        <f>PP.5!D13</f>
        <v>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63">
        <f t="shared" si="0"/>
        <v>0</v>
      </c>
      <c r="AJ16" s="159">
        <f t="shared" si="1"/>
        <v>0</v>
      </c>
      <c r="AK16" s="160">
        <f t="shared" si="2"/>
        <v>0</v>
      </c>
    </row>
    <row r="17" spans="1:37" ht="17.25" customHeight="1" x14ac:dyDescent="0.25">
      <c r="A17" s="4">
        <f>PP.5!A14</f>
        <v>0</v>
      </c>
      <c r="B17" s="5">
        <f>PP.5!B14</f>
        <v>0</v>
      </c>
      <c r="C17" s="56">
        <f>PP.5!D14</f>
        <v>0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63">
        <f t="shared" si="0"/>
        <v>0</v>
      </c>
      <c r="AJ17" s="159">
        <f t="shared" si="1"/>
        <v>0</v>
      </c>
      <c r="AK17" s="160">
        <f t="shared" si="2"/>
        <v>0</v>
      </c>
    </row>
    <row r="18" spans="1:37" ht="17.25" customHeight="1" x14ac:dyDescent="0.25">
      <c r="A18" s="4">
        <f>PP.5!A15</f>
        <v>0</v>
      </c>
      <c r="B18" s="5">
        <f>PP.5!B15</f>
        <v>0</v>
      </c>
      <c r="C18" s="56">
        <f>PP.5!D15</f>
        <v>0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63">
        <f t="shared" si="0"/>
        <v>0</v>
      </c>
      <c r="AJ18" s="159">
        <f t="shared" si="1"/>
        <v>0</v>
      </c>
      <c r="AK18" s="160">
        <f t="shared" si="2"/>
        <v>0</v>
      </c>
    </row>
    <row r="19" spans="1:37" ht="17.25" customHeight="1" x14ac:dyDescent="0.25">
      <c r="A19" s="4">
        <f>PP.5!A16</f>
        <v>0</v>
      </c>
      <c r="B19" s="5">
        <f>PP.5!B16</f>
        <v>0</v>
      </c>
      <c r="C19" s="56">
        <f>PP.5!D16</f>
        <v>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63">
        <f t="shared" si="0"/>
        <v>0</v>
      </c>
      <c r="AJ19" s="159">
        <f t="shared" si="1"/>
        <v>0</v>
      </c>
      <c r="AK19" s="160">
        <f t="shared" si="2"/>
        <v>0</v>
      </c>
    </row>
    <row r="20" spans="1:37" ht="17.25" customHeight="1" x14ac:dyDescent="0.25">
      <c r="A20" s="4">
        <f>PP.5!A17</f>
        <v>0</v>
      </c>
      <c r="B20" s="5">
        <f>PP.5!B17</f>
        <v>0</v>
      </c>
      <c r="C20" s="56">
        <f>PP.5!D17</f>
        <v>0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63">
        <f t="shared" si="0"/>
        <v>0</v>
      </c>
      <c r="AJ20" s="159">
        <f t="shared" si="1"/>
        <v>0</v>
      </c>
      <c r="AK20" s="160">
        <f t="shared" si="2"/>
        <v>0</v>
      </c>
    </row>
    <row r="21" spans="1:37" ht="17.25" customHeight="1" x14ac:dyDescent="0.25">
      <c r="A21" s="4">
        <f>PP.5!A18</f>
        <v>0</v>
      </c>
      <c r="B21" s="5">
        <f>PP.5!B18</f>
        <v>0</v>
      </c>
      <c r="C21" s="56">
        <f>PP.5!D18</f>
        <v>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63">
        <f t="shared" si="0"/>
        <v>0</v>
      </c>
      <c r="AJ21" s="159">
        <f t="shared" si="1"/>
        <v>0</v>
      </c>
      <c r="AK21" s="160">
        <f t="shared" si="2"/>
        <v>0</v>
      </c>
    </row>
    <row r="22" spans="1:37" ht="17.25" customHeight="1" x14ac:dyDescent="0.25">
      <c r="A22" s="4">
        <f>PP.5!A19</f>
        <v>0</v>
      </c>
      <c r="B22" s="5">
        <f>PP.5!B19</f>
        <v>0</v>
      </c>
      <c r="C22" s="56">
        <f>PP.5!D19</f>
        <v>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63">
        <f t="shared" si="0"/>
        <v>0</v>
      </c>
      <c r="AJ22" s="159">
        <f t="shared" si="1"/>
        <v>0</v>
      </c>
      <c r="AK22" s="160">
        <f t="shared" si="2"/>
        <v>0</v>
      </c>
    </row>
    <row r="23" spans="1:37" ht="17.25" customHeight="1" x14ac:dyDescent="0.25">
      <c r="A23" s="4">
        <f>PP.5!A20</f>
        <v>0</v>
      </c>
      <c r="B23" s="5">
        <f>PP.5!B20</f>
        <v>0</v>
      </c>
      <c r="C23" s="56">
        <f>PP.5!D20</f>
        <v>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63">
        <f t="shared" si="0"/>
        <v>0</v>
      </c>
      <c r="AJ23" s="159">
        <f t="shared" si="1"/>
        <v>0</v>
      </c>
      <c r="AK23" s="160">
        <f t="shared" si="2"/>
        <v>0</v>
      </c>
    </row>
    <row r="24" spans="1:37" ht="17.25" customHeight="1" x14ac:dyDescent="0.25">
      <c r="A24" s="4">
        <f>PP.5!A21</f>
        <v>0</v>
      </c>
      <c r="B24" s="5">
        <f>PP.5!B21</f>
        <v>0</v>
      </c>
      <c r="C24" s="56">
        <f>PP.5!D21</f>
        <v>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63">
        <f t="shared" si="0"/>
        <v>0</v>
      </c>
      <c r="AJ24" s="159">
        <f t="shared" si="1"/>
        <v>0</v>
      </c>
      <c r="AK24" s="160">
        <f t="shared" si="2"/>
        <v>0</v>
      </c>
    </row>
    <row r="25" spans="1:37" ht="17.25" customHeight="1" x14ac:dyDescent="0.25">
      <c r="A25" s="4">
        <f>PP.5!A22</f>
        <v>0</v>
      </c>
      <c r="B25" s="5">
        <f>PP.5!B22</f>
        <v>0</v>
      </c>
      <c r="C25" s="56">
        <f>PP.5!D22</f>
        <v>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63">
        <f t="shared" si="0"/>
        <v>0</v>
      </c>
      <c r="AJ25" s="159">
        <f t="shared" si="1"/>
        <v>0</v>
      </c>
      <c r="AK25" s="160">
        <f t="shared" si="2"/>
        <v>0</v>
      </c>
    </row>
    <row r="26" spans="1:37" ht="17.25" customHeight="1" x14ac:dyDescent="0.25">
      <c r="A26" s="4">
        <f>PP.5!A23</f>
        <v>0</v>
      </c>
      <c r="B26" s="5">
        <f>PP.5!B23</f>
        <v>0</v>
      </c>
      <c r="C26" s="56">
        <f>PP.5!D23</f>
        <v>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63">
        <f t="shared" si="0"/>
        <v>0</v>
      </c>
      <c r="AJ26" s="159">
        <f t="shared" si="1"/>
        <v>0</v>
      </c>
      <c r="AK26" s="160">
        <f t="shared" si="2"/>
        <v>0</v>
      </c>
    </row>
    <row r="27" spans="1:37" ht="17.25" customHeight="1" x14ac:dyDescent="0.25">
      <c r="A27" s="4">
        <f>PP.5!A24</f>
        <v>0</v>
      </c>
      <c r="B27" s="5">
        <f>PP.5!B24</f>
        <v>0</v>
      </c>
      <c r="C27" s="56">
        <f>PP.5!D24</f>
        <v>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63">
        <f t="shared" si="0"/>
        <v>0</v>
      </c>
      <c r="AJ27" s="159">
        <f t="shared" si="1"/>
        <v>0</v>
      </c>
      <c r="AK27" s="160">
        <f t="shared" si="2"/>
        <v>0</v>
      </c>
    </row>
    <row r="28" spans="1:37" ht="17.25" customHeight="1" x14ac:dyDescent="0.25">
      <c r="A28" s="4">
        <f>PP.5!A25</f>
        <v>0</v>
      </c>
      <c r="B28" s="5">
        <f>PP.5!B25</f>
        <v>0</v>
      </c>
      <c r="C28" s="56">
        <f>PP.5!D25</f>
        <v>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63">
        <f t="shared" si="0"/>
        <v>0</v>
      </c>
      <c r="AJ28" s="159">
        <f t="shared" si="1"/>
        <v>0</v>
      </c>
      <c r="AK28" s="160">
        <f t="shared" si="2"/>
        <v>0</v>
      </c>
    </row>
    <row r="29" spans="1:37" ht="17.25" customHeight="1" x14ac:dyDescent="0.25">
      <c r="A29" s="4">
        <f>PP.5!A26</f>
        <v>0</v>
      </c>
      <c r="B29" s="5">
        <f>PP.5!B26</f>
        <v>0</v>
      </c>
      <c r="C29" s="56">
        <f>PP.5!D26</f>
        <v>0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63">
        <f t="shared" si="0"/>
        <v>0</v>
      </c>
      <c r="AJ29" s="159">
        <f t="shared" si="1"/>
        <v>0</v>
      </c>
      <c r="AK29" s="160">
        <f t="shared" si="2"/>
        <v>0</v>
      </c>
    </row>
    <row r="30" spans="1:37" ht="17.25" customHeight="1" x14ac:dyDescent="0.25">
      <c r="A30" s="4">
        <f>PP.5!A27</f>
        <v>0</v>
      </c>
      <c r="B30" s="5">
        <f>PP.5!B27</f>
        <v>0</v>
      </c>
      <c r="C30" s="56">
        <f>PP.5!D27</f>
        <v>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63">
        <f t="shared" si="0"/>
        <v>0</v>
      </c>
      <c r="AJ30" s="159">
        <f t="shared" si="1"/>
        <v>0</v>
      </c>
      <c r="AK30" s="160">
        <f t="shared" si="2"/>
        <v>0</v>
      </c>
    </row>
    <row r="31" spans="1:37" ht="17.25" customHeight="1" x14ac:dyDescent="0.25">
      <c r="A31" s="4">
        <f>PP.5!A28</f>
        <v>0</v>
      </c>
      <c r="B31" s="5">
        <f>PP.5!B28</f>
        <v>0</v>
      </c>
      <c r="C31" s="56">
        <f>PP.5!D28</f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63">
        <f t="shared" si="0"/>
        <v>0</v>
      </c>
      <c r="AJ31" s="159">
        <f t="shared" si="1"/>
        <v>0</v>
      </c>
      <c r="AK31" s="160">
        <f t="shared" si="2"/>
        <v>0</v>
      </c>
    </row>
    <row r="32" spans="1:37" ht="17.25" customHeight="1" x14ac:dyDescent="0.25">
      <c r="A32" s="4">
        <f>PP.5!A29</f>
        <v>0</v>
      </c>
      <c r="B32" s="5">
        <f>PP.5!B29</f>
        <v>0</v>
      </c>
      <c r="C32" s="56">
        <f>PP.5!D29</f>
        <v>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63">
        <f t="shared" si="0"/>
        <v>0</v>
      </c>
      <c r="AJ32" s="159">
        <f t="shared" si="1"/>
        <v>0</v>
      </c>
      <c r="AK32" s="160">
        <f t="shared" si="2"/>
        <v>0</v>
      </c>
    </row>
    <row r="33" spans="1:37" ht="17.25" customHeight="1" x14ac:dyDescent="0.25">
      <c r="A33" s="4">
        <f>PP.5!A30</f>
        <v>0</v>
      </c>
      <c r="B33" s="5">
        <f>PP.5!B30</f>
        <v>0</v>
      </c>
      <c r="C33" s="56">
        <f>PP.5!D30</f>
        <v>0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63">
        <f t="shared" si="0"/>
        <v>0</v>
      </c>
      <c r="AJ33" s="159">
        <f t="shared" si="1"/>
        <v>0</v>
      </c>
      <c r="AK33" s="160">
        <f t="shared" si="2"/>
        <v>0</v>
      </c>
    </row>
    <row r="34" spans="1:37" ht="17.25" customHeight="1" x14ac:dyDescent="0.25">
      <c r="A34" s="4">
        <f>PP.5!A31</f>
        <v>0</v>
      </c>
      <c r="B34" s="5">
        <f>PP.5!B31</f>
        <v>0</v>
      </c>
      <c r="C34" s="56">
        <f>PP.5!D31</f>
        <v>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63">
        <f t="shared" si="0"/>
        <v>0</v>
      </c>
      <c r="AJ34" s="159">
        <f t="shared" si="1"/>
        <v>0</v>
      </c>
      <c r="AK34" s="160">
        <f t="shared" si="2"/>
        <v>0</v>
      </c>
    </row>
    <row r="35" spans="1:37" ht="17.25" customHeight="1" x14ac:dyDescent="0.25">
      <c r="A35" s="4">
        <f>PP.5!A32</f>
        <v>0</v>
      </c>
      <c r="B35" s="5">
        <f>PP.5!B32</f>
        <v>0</v>
      </c>
      <c r="C35" s="56">
        <f>PP.5!D32</f>
        <v>0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63">
        <f t="shared" si="0"/>
        <v>0</v>
      </c>
      <c r="AJ35" s="159">
        <f t="shared" si="1"/>
        <v>0</v>
      </c>
      <c r="AK35" s="160">
        <f t="shared" si="2"/>
        <v>0</v>
      </c>
    </row>
    <row r="36" spans="1:37" ht="17.25" customHeight="1" x14ac:dyDescent="0.25">
      <c r="A36" s="4">
        <f>PP.5!A33</f>
        <v>0</v>
      </c>
      <c r="B36" s="5">
        <f>PP.5!B33</f>
        <v>0</v>
      </c>
      <c r="C36" s="56">
        <f>PP.5!D33</f>
        <v>0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63">
        <f t="shared" si="0"/>
        <v>0</v>
      </c>
      <c r="AJ36" s="159">
        <f t="shared" si="1"/>
        <v>0</v>
      </c>
      <c r="AK36" s="160">
        <f t="shared" si="2"/>
        <v>0</v>
      </c>
    </row>
    <row r="37" spans="1:37" ht="17.25" customHeight="1" x14ac:dyDescent="0.25">
      <c r="A37" s="4">
        <f>PP.5!A34</f>
        <v>0</v>
      </c>
      <c r="B37" s="5">
        <f>PP.5!B34</f>
        <v>0</v>
      </c>
      <c r="C37" s="56">
        <f>PP.5!D34</f>
        <v>0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63">
        <f t="shared" si="0"/>
        <v>0</v>
      </c>
      <c r="AJ37" s="159">
        <f t="shared" si="1"/>
        <v>0</v>
      </c>
      <c r="AK37" s="160">
        <f t="shared" si="2"/>
        <v>0</v>
      </c>
    </row>
    <row r="38" spans="1:37" ht="17.25" customHeight="1" x14ac:dyDescent="0.25">
      <c r="A38" s="4">
        <f>PP.5!A35</f>
        <v>0</v>
      </c>
      <c r="B38" s="5">
        <f>PP.5!B35</f>
        <v>0</v>
      </c>
      <c r="C38" s="56">
        <f>PP.5!D35</f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63">
        <f t="shared" si="0"/>
        <v>0</v>
      </c>
      <c r="AJ38" s="159">
        <f t="shared" si="1"/>
        <v>0</v>
      </c>
      <c r="AK38" s="160">
        <f t="shared" si="2"/>
        <v>0</v>
      </c>
    </row>
    <row r="39" spans="1:37" ht="17.25" customHeight="1" x14ac:dyDescent="0.25">
      <c r="A39" s="4">
        <f>PP.5!A36</f>
        <v>0</v>
      </c>
      <c r="B39" s="5">
        <f>PP.5!B36</f>
        <v>0</v>
      </c>
      <c r="C39" s="56">
        <f>PP.5!D36</f>
        <v>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63">
        <f t="shared" si="0"/>
        <v>0</v>
      </c>
      <c r="AJ39" s="159">
        <f t="shared" si="1"/>
        <v>0</v>
      </c>
      <c r="AK39" s="160">
        <f t="shared" si="2"/>
        <v>0</v>
      </c>
    </row>
    <row r="40" spans="1:37" ht="17.25" customHeight="1" x14ac:dyDescent="0.25">
      <c r="A40" s="4">
        <f>PP.5!A37</f>
        <v>0</v>
      </c>
      <c r="B40" s="5">
        <f>PP.5!B37</f>
        <v>0</v>
      </c>
      <c r="C40" s="56">
        <f>PP.5!D37</f>
        <v>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63">
        <f t="shared" si="0"/>
        <v>0</v>
      </c>
      <c r="AJ40" s="159">
        <f t="shared" si="1"/>
        <v>0</v>
      </c>
      <c r="AK40" s="160">
        <f t="shared" si="2"/>
        <v>0</v>
      </c>
    </row>
    <row r="41" spans="1:37" ht="17.25" customHeight="1" x14ac:dyDescent="0.25">
      <c r="A41" s="4">
        <f>PP.5!A38</f>
        <v>0</v>
      </c>
      <c r="B41" s="5">
        <f>PP.5!B38</f>
        <v>0</v>
      </c>
      <c r="C41" s="56">
        <f>PP.5!D38</f>
        <v>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63">
        <f t="shared" si="0"/>
        <v>0</v>
      </c>
      <c r="AJ41" s="159">
        <f t="shared" si="1"/>
        <v>0</v>
      </c>
      <c r="AK41" s="160">
        <f t="shared" si="2"/>
        <v>0</v>
      </c>
    </row>
    <row r="42" spans="1:37" ht="17.25" customHeight="1" x14ac:dyDescent="0.25">
      <c r="A42" s="4">
        <f>PP.5!A39</f>
        <v>0</v>
      </c>
      <c r="B42" s="5">
        <f>PP.5!B39</f>
        <v>0</v>
      </c>
      <c r="C42" s="56">
        <f>PP.5!D39</f>
        <v>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63">
        <f t="shared" si="0"/>
        <v>0</v>
      </c>
      <c r="AJ42" s="159">
        <f t="shared" si="1"/>
        <v>0</v>
      </c>
      <c r="AK42" s="160">
        <f t="shared" si="2"/>
        <v>0</v>
      </c>
    </row>
    <row r="43" spans="1:37" ht="17.25" customHeight="1" x14ac:dyDescent="0.25">
      <c r="A43" s="4">
        <f>PP.5!A40</f>
        <v>0</v>
      </c>
      <c r="B43" s="5">
        <f>PP.5!B40</f>
        <v>0</v>
      </c>
      <c r="C43" s="56">
        <f>PP.5!D40</f>
        <v>0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63">
        <f t="shared" si="0"/>
        <v>0</v>
      </c>
      <c r="AJ43" s="159">
        <f t="shared" si="1"/>
        <v>0</v>
      </c>
      <c r="AK43" s="160">
        <f t="shared" si="2"/>
        <v>0</v>
      </c>
    </row>
    <row r="44" spans="1:37" ht="17.25" customHeight="1" x14ac:dyDescent="0.25">
      <c r="A44" s="4">
        <f>PP.5!A41</f>
        <v>0</v>
      </c>
      <c r="B44" s="5">
        <f>PP.5!B41</f>
        <v>0</v>
      </c>
      <c r="C44" s="56">
        <f>PP.5!D41</f>
        <v>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63">
        <f t="shared" si="0"/>
        <v>0</v>
      </c>
      <c r="AJ44" s="159">
        <f t="shared" si="1"/>
        <v>0</v>
      </c>
      <c r="AK44" s="160">
        <f t="shared" si="2"/>
        <v>0</v>
      </c>
    </row>
    <row r="45" spans="1:37" ht="17.25" customHeight="1" x14ac:dyDescent="0.25">
      <c r="A45" s="4">
        <f>PP.5!A42</f>
        <v>0</v>
      </c>
      <c r="B45" s="5">
        <f>PP.5!B42</f>
        <v>0</v>
      </c>
      <c r="C45" s="56">
        <f>PP.5!D42</f>
        <v>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63">
        <f t="shared" si="0"/>
        <v>0</v>
      </c>
      <c r="AJ45" s="159">
        <f t="shared" si="1"/>
        <v>0</v>
      </c>
      <c r="AK45" s="160">
        <f t="shared" si="2"/>
        <v>0</v>
      </c>
    </row>
    <row r="46" spans="1:37" ht="17.25" customHeight="1" x14ac:dyDescent="0.25">
      <c r="A46" s="4">
        <f>PP.5!A43</f>
        <v>0</v>
      </c>
      <c r="B46" s="5">
        <f>PP.5!B43</f>
        <v>0</v>
      </c>
      <c r="C46" s="56">
        <f>PP.5!D43</f>
        <v>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63">
        <f t="shared" si="0"/>
        <v>0</v>
      </c>
      <c r="AJ46" s="159">
        <f t="shared" si="1"/>
        <v>0</v>
      </c>
      <c r="AK46" s="160">
        <f t="shared" si="2"/>
        <v>0</v>
      </c>
    </row>
    <row r="47" spans="1:37" ht="17.25" customHeight="1" x14ac:dyDescent="0.25">
      <c r="A47" s="4">
        <f>PP.5!A44</f>
        <v>0</v>
      </c>
      <c r="B47" s="5">
        <f>PP.5!B44</f>
        <v>0</v>
      </c>
      <c r="C47" s="56">
        <f>PP.5!D44</f>
        <v>0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63">
        <f t="shared" si="0"/>
        <v>0</v>
      </c>
      <c r="AJ47" s="159">
        <f t="shared" si="1"/>
        <v>0</v>
      </c>
      <c r="AK47" s="160">
        <f t="shared" si="2"/>
        <v>0</v>
      </c>
    </row>
    <row r="48" spans="1:37" ht="17.25" customHeight="1" x14ac:dyDescent="0.25">
      <c r="A48" s="4">
        <f>PP.5!A45</f>
        <v>0</v>
      </c>
      <c r="B48" s="5">
        <f>PP.5!B45</f>
        <v>0</v>
      </c>
      <c r="C48" s="56">
        <f>PP.5!D45</f>
        <v>0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63">
        <f t="shared" si="0"/>
        <v>0</v>
      </c>
      <c r="AJ48" s="159">
        <f t="shared" si="1"/>
        <v>0</v>
      </c>
      <c r="AK48" s="160">
        <f t="shared" si="2"/>
        <v>0</v>
      </c>
    </row>
    <row r="49" spans="1:37" ht="17.25" customHeight="1" x14ac:dyDescent="0.25">
      <c r="A49" s="4">
        <f>PP.5!A46</f>
        <v>0</v>
      </c>
      <c r="B49" s="5">
        <f>PP.5!B46</f>
        <v>0</v>
      </c>
      <c r="C49" s="56">
        <f>PP.5!D46</f>
        <v>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63">
        <f t="shared" si="0"/>
        <v>0</v>
      </c>
      <c r="AJ49" s="159">
        <f t="shared" si="1"/>
        <v>0</v>
      </c>
      <c r="AK49" s="160">
        <f t="shared" si="2"/>
        <v>0</v>
      </c>
    </row>
    <row r="50" spans="1:37" ht="17.25" customHeight="1" x14ac:dyDescent="0.25">
      <c r="A50" s="4">
        <f>PP.5!A47</f>
        <v>0</v>
      </c>
      <c r="B50" s="5">
        <f>PP.5!B47</f>
        <v>0</v>
      </c>
      <c r="C50" s="56">
        <f>PP.5!D47</f>
        <v>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63">
        <f t="shared" si="0"/>
        <v>0</v>
      </c>
      <c r="AJ50" s="159">
        <f t="shared" si="1"/>
        <v>0</v>
      </c>
      <c r="AK50" s="160">
        <f t="shared" si="2"/>
        <v>0</v>
      </c>
    </row>
    <row r="51" spans="1:37" ht="17.25" customHeight="1" x14ac:dyDescent="0.25">
      <c r="A51" s="4">
        <f>PP.5!A48</f>
        <v>0</v>
      </c>
      <c r="B51" s="5">
        <f>PP.5!B48</f>
        <v>0</v>
      </c>
      <c r="C51" s="56">
        <f>PP.5!D48</f>
        <v>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63">
        <f t="shared" si="0"/>
        <v>0</v>
      </c>
      <c r="AJ51" s="159">
        <f t="shared" si="1"/>
        <v>0</v>
      </c>
      <c r="AK51" s="160">
        <f t="shared" si="2"/>
        <v>0</v>
      </c>
    </row>
    <row r="52" spans="1:37" ht="17.25" customHeight="1" x14ac:dyDescent="0.25">
      <c r="A52" s="4">
        <f>PP.5!A49</f>
        <v>0</v>
      </c>
      <c r="B52" s="5">
        <f>PP.5!B49</f>
        <v>0</v>
      </c>
      <c r="C52" s="56">
        <f>PP.5!D49</f>
        <v>0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63">
        <f t="shared" si="0"/>
        <v>0</v>
      </c>
      <c r="AJ52" s="159">
        <f t="shared" si="1"/>
        <v>0</v>
      </c>
      <c r="AK52" s="160">
        <f t="shared" si="2"/>
        <v>0</v>
      </c>
    </row>
    <row r="53" spans="1:37" ht="17.25" customHeight="1" x14ac:dyDescent="0.25">
      <c r="A53" s="4">
        <f>PP.5!A50</f>
        <v>0</v>
      </c>
      <c r="B53" s="5">
        <f>PP.5!B50</f>
        <v>0</v>
      </c>
      <c r="C53" s="56">
        <f>PP.5!D50</f>
        <v>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63">
        <f t="shared" si="0"/>
        <v>0</v>
      </c>
      <c r="AJ53" s="159">
        <f t="shared" si="1"/>
        <v>0</v>
      </c>
      <c r="AK53" s="160">
        <f t="shared" si="2"/>
        <v>0</v>
      </c>
    </row>
    <row r="54" spans="1:37" ht="17.25" customHeight="1" x14ac:dyDescent="0.25">
      <c r="A54" s="4">
        <f>PP.5!A51</f>
        <v>0</v>
      </c>
      <c r="B54" s="5">
        <f>PP.5!B51</f>
        <v>0</v>
      </c>
      <c r="C54" s="56">
        <f>PP.5!D51</f>
        <v>0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63">
        <f t="shared" si="0"/>
        <v>0</v>
      </c>
      <c r="AJ54" s="159">
        <f t="shared" si="1"/>
        <v>0</v>
      </c>
      <c r="AK54" s="160">
        <f t="shared" si="2"/>
        <v>0</v>
      </c>
    </row>
    <row r="55" spans="1:37" ht="17.25" customHeight="1" x14ac:dyDescent="0.25">
      <c r="A55" s="4">
        <f>PP.5!A52</f>
        <v>0</v>
      </c>
      <c r="B55" s="5">
        <f>PP.5!B52</f>
        <v>0</v>
      </c>
      <c r="C55" s="56">
        <f>PP.5!D52</f>
        <v>0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63">
        <f t="shared" si="0"/>
        <v>0</v>
      </c>
      <c r="AJ55" s="159">
        <f t="shared" si="1"/>
        <v>0</v>
      </c>
      <c r="AK55" s="160">
        <f t="shared" si="2"/>
        <v>0</v>
      </c>
    </row>
    <row r="56" spans="1:37" ht="21" x14ac:dyDescent="0.25">
      <c r="A56" s="439"/>
      <c r="B56" s="440"/>
      <c r="C56" s="57" t="s">
        <v>93</v>
      </c>
      <c r="D56" s="58">
        <f>COUNTIF(D10:D55,"Ab")</f>
        <v>0</v>
      </c>
      <c r="E56" s="58">
        <f t="shared" ref="E56:AH56" si="3">COUNTIF(E10:E55,"Ab")</f>
        <v>0</v>
      </c>
      <c r="F56" s="58">
        <f t="shared" si="3"/>
        <v>0</v>
      </c>
      <c r="G56" s="58">
        <f t="shared" si="3"/>
        <v>0</v>
      </c>
      <c r="H56" s="58">
        <f t="shared" si="3"/>
        <v>0</v>
      </c>
      <c r="I56" s="58">
        <f t="shared" si="3"/>
        <v>0</v>
      </c>
      <c r="J56" s="58">
        <f t="shared" si="3"/>
        <v>0</v>
      </c>
      <c r="K56" s="58">
        <f t="shared" si="3"/>
        <v>0</v>
      </c>
      <c r="L56" s="58">
        <f t="shared" si="3"/>
        <v>0</v>
      </c>
      <c r="M56" s="58">
        <f t="shared" si="3"/>
        <v>0</v>
      </c>
      <c r="N56" s="58">
        <f t="shared" si="3"/>
        <v>0</v>
      </c>
      <c r="O56" s="58">
        <f t="shared" si="3"/>
        <v>0</v>
      </c>
      <c r="P56" s="58">
        <f t="shared" si="3"/>
        <v>0</v>
      </c>
      <c r="Q56" s="58">
        <f t="shared" si="3"/>
        <v>0</v>
      </c>
      <c r="R56" s="58">
        <f t="shared" si="3"/>
        <v>0</v>
      </c>
      <c r="S56" s="58">
        <f t="shared" si="3"/>
        <v>0</v>
      </c>
      <c r="T56" s="58">
        <f t="shared" si="3"/>
        <v>0</v>
      </c>
      <c r="U56" s="58">
        <f t="shared" si="3"/>
        <v>0</v>
      </c>
      <c r="V56" s="58">
        <f t="shared" si="3"/>
        <v>0</v>
      </c>
      <c r="W56" s="58">
        <f t="shared" si="3"/>
        <v>0</v>
      </c>
      <c r="X56" s="58">
        <f t="shared" si="3"/>
        <v>0</v>
      </c>
      <c r="Y56" s="58">
        <f t="shared" si="3"/>
        <v>0</v>
      </c>
      <c r="Z56" s="58">
        <f t="shared" si="3"/>
        <v>0</v>
      </c>
      <c r="AA56" s="58">
        <f t="shared" si="3"/>
        <v>0</v>
      </c>
      <c r="AB56" s="58">
        <f t="shared" si="3"/>
        <v>0</v>
      </c>
      <c r="AC56" s="58">
        <f t="shared" si="3"/>
        <v>0</v>
      </c>
      <c r="AD56" s="58">
        <f t="shared" si="3"/>
        <v>0</v>
      </c>
      <c r="AE56" s="58">
        <f t="shared" si="3"/>
        <v>0</v>
      </c>
      <c r="AF56" s="58">
        <f t="shared" si="3"/>
        <v>0</v>
      </c>
      <c r="AG56" s="58">
        <f t="shared" si="3"/>
        <v>0</v>
      </c>
      <c r="AH56" s="58">
        <f t="shared" si="3"/>
        <v>0</v>
      </c>
      <c r="AI56" s="442"/>
      <c r="AJ56" s="443"/>
      <c r="AK56" s="443"/>
    </row>
    <row r="57" spans="1:37" ht="21" x14ac:dyDescent="0.25">
      <c r="A57" s="267"/>
      <c r="B57" s="441"/>
      <c r="C57" s="61" t="s">
        <v>94</v>
      </c>
      <c r="D57" s="62">
        <f>COUNTIF(D10:D55,"Le")</f>
        <v>0</v>
      </c>
      <c r="E57" s="62">
        <f t="shared" ref="E57:AH57" si="4">COUNTIF(E10:E55,"Le")</f>
        <v>0</v>
      </c>
      <c r="F57" s="62">
        <f t="shared" si="4"/>
        <v>0</v>
      </c>
      <c r="G57" s="62">
        <f t="shared" si="4"/>
        <v>0</v>
      </c>
      <c r="H57" s="62">
        <f t="shared" si="4"/>
        <v>0</v>
      </c>
      <c r="I57" s="62">
        <f t="shared" si="4"/>
        <v>0</v>
      </c>
      <c r="J57" s="62">
        <f t="shared" si="4"/>
        <v>0</v>
      </c>
      <c r="K57" s="62">
        <f t="shared" si="4"/>
        <v>0</v>
      </c>
      <c r="L57" s="62">
        <f t="shared" si="4"/>
        <v>0</v>
      </c>
      <c r="M57" s="62">
        <f t="shared" si="4"/>
        <v>0</v>
      </c>
      <c r="N57" s="62">
        <f t="shared" si="4"/>
        <v>0</v>
      </c>
      <c r="O57" s="62">
        <f t="shared" si="4"/>
        <v>0</v>
      </c>
      <c r="P57" s="62">
        <f t="shared" si="4"/>
        <v>0</v>
      </c>
      <c r="Q57" s="62">
        <f t="shared" si="4"/>
        <v>0</v>
      </c>
      <c r="R57" s="62">
        <f t="shared" si="4"/>
        <v>0</v>
      </c>
      <c r="S57" s="62">
        <f t="shared" si="4"/>
        <v>0</v>
      </c>
      <c r="T57" s="62">
        <f t="shared" si="4"/>
        <v>0</v>
      </c>
      <c r="U57" s="62">
        <f t="shared" si="4"/>
        <v>0</v>
      </c>
      <c r="V57" s="62">
        <f t="shared" si="4"/>
        <v>0</v>
      </c>
      <c r="W57" s="62">
        <f t="shared" si="4"/>
        <v>0</v>
      </c>
      <c r="X57" s="62">
        <f t="shared" si="4"/>
        <v>0</v>
      </c>
      <c r="Y57" s="62">
        <f t="shared" si="4"/>
        <v>0</v>
      </c>
      <c r="Z57" s="62">
        <f t="shared" si="4"/>
        <v>0</v>
      </c>
      <c r="AA57" s="62">
        <f t="shared" si="4"/>
        <v>0</v>
      </c>
      <c r="AB57" s="62">
        <f t="shared" si="4"/>
        <v>0</v>
      </c>
      <c r="AC57" s="62">
        <f t="shared" si="4"/>
        <v>0</v>
      </c>
      <c r="AD57" s="62">
        <f t="shared" si="4"/>
        <v>0</v>
      </c>
      <c r="AE57" s="62">
        <f t="shared" si="4"/>
        <v>0</v>
      </c>
      <c r="AF57" s="62">
        <f t="shared" si="4"/>
        <v>0</v>
      </c>
      <c r="AG57" s="62">
        <f t="shared" si="4"/>
        <v>0</v>
      </c>
      <c r="AH57" s="62">
        <f t="shared" si="4"/>
        <v>0</v>
      </c>
      <c r="AI57" s="444"/>
      <c r="AJ57" s="430"/>
      <c r="AK57" s="430"/>
    </row>
    <row r="58" spans="1:37" ht="21" x14ac:dyDescent="0.25">
      <c r="A58" s="267"/>
      <c r="B58" s="441"/>
      <c r="C58" s="59" t="s">
        <v>96</v>
      </c>
      <c r="D58" s="60">
        <f>COUNTIF(D10:D55,"Pre")</f>
        <v>0</v>
      </c>
      <c r="E58" s="60">
        <f t="shared" ref="E58:AH58" si="5">COUNTIF(E10:E55,"Pre")</f>
        <v>0</v>
      </c>
      <c r="F58" s="60">
        <f t="shared" si="5"/>
        <v>0</v>
      </c>
      <c r="G58" s="60">
        <f t="shared" si="5"/>
        <v>0</v>
      </c>
      <c r="H58" s="60">
        <f t="shared" si="5"/>
        <v>0</v>
      </c>
      <c r="I58" s="60">
        <f t="shared" si="5"/>
        <v>0</v>
      </c>
      <c r="J58" s="60">
        <f t="shared" si="5"/>
        <v>0</v>
      </c>
      <c r="K58" s="60">
        <f t="shared" si="5"/>
        <v>0</v>
      </c>
      <c r="L58" s="60">
        <f t="shared" si="5"/>
        <v>0</v>
      </c>
      <c r="M58" s="60">
        <f t="shared" si="5"/>
        <v>0</v>
      </c>
      <c r="N58" s="60">
        <f t="shared" si="5"/>
        <v>0</v>
      </c>
      <c r="O58" s="60">
        <f t="shared" si="5"/>
        <v>0</v>
      </c>
      <c r="P58" s="60">
        <f t="shared" si="5"/>
        <v>0</v>
      </c>
      <c r="Q58" s="60">
        <f t="shared" si="5"/>
        <v>0</v>
      </c>
      <c r="R58" s="60">
        <f t="shared" si="5"/>
        <v>0</v>
      </c>
      <c r="S58" s="60">
        <f t="shared" si="5"/>
        <v>0</v>
      </c>
      <c r="T58" s="60">
        <f t="shared" si="5"/>
        <v>0</v>
      </c>
      <c r="U58" s="60">
        <f t="shared" si="5"/>
        <v>0</v>
      </c>
      <c r="V58" s="60">
        <f t="shared" si="5"/>
        <v>0</v>
      </c>
      <c r="W58" s="60">
        <f t="shared" si="5"/>
        <v>0</v>
      </c>
      <c r="X58" s="60">
        <f t="shared" si="5"/>
        <v>0</v>
      </c>
      <c r="Y58" s="60">
        <f t="shared" si="5"/>
        <v>0</v>
      </c>
      <c r="Z58" s="60">
        <f t="shared" si="5"/>
        <v>0</v>
      </c>
      <c r="AA58" s="60">
        <f t="shared" si="5"/>
        <v>0</v>
      </c>
      <c r="AB58" s="60">
        <f t="shared" si="5"/>
        <v>0</v>
      </c>
      <c r="AC58" s="60">
        <f t="shared" si="5"/>
        <v>0</v>
      </c>
      <c r="AD58" s="60">
        <f t="shared" si="5"/>
        <v>0</v>
      </c>
      <c r="AE58" s="60">
        <f t="shared" si="5"/>
        <v>0</v>
      </c>
      <c r="AF58" s="60">
        <f t="shared" si="5"/>
        <v>0</v>
      </c>
      <c r="AG58" s="60">
        <f t="shared" si="5"/>
        <v>0</v>
      </c>
      <c r="AH58" s="60">
        <f t="shared" si="5"/>
        <v>0</v>
      </c>
      <c r="AI58" s="444"/>
      <c r="AJ58" s="430"/>
      <c r="AK58" s="430"/>
    </row>
    <row r="59" spans="1:37" ht="21" x14ac:dyDescent="0.25">
      <c r="A59" s="55"/>
      <c r="B59" s="37"/>
      <c r="C59" s="38"/>
      <c r="D59" s="173" t="s">
        <v>97</v>
      </c>
      <c r="E59" s="173" t="s">
        <v>98</v>
      </c>
      <c r="F59" s="173" t="s">
        <v>99</v>
      </c>
      <c r="G59" s="173" t="s">
        <v>100</v>
      </c>
      <c r="H59" s="173" t="s">
        <v>101</v>
      </c>
      <c r="I59" s="36"/>
      <c r="J59" s="36"/>
      <c r="K59" s="36"/>
    </row>
    <row r="60" spans="1:37" ht="22.5" customHeight="1" x14ac:dyDescent="0.25">
      <c r="A60" s="8"/>
      <c r="B60" s="8"/>
      <c r="C60" s="8"/>
      <c r="D60" s="35">
        <f>COUNTIF(D9:AH9,"MON.")</f>
        <v>0</v>
      </c>
      <c r="E60" s="35">
        <f>COUNTIF(D9:AH9,"TUE.")</f>
        <v>0</v>
      </c>
      <c r="F60" s="35">
        <f>COUNTIF(D9:AH9,"WED.")</f>
        <v>0</v>
      </c>
      <c r="G60" s="35">
        <f>COUNTIF(D9:AH9,"THU.")</f>
        <v>0</v>
      </c>
      <c r="H60" s="35">
        <f>COUNTIF(D9:AH9,"FRI.")</f>
        <v>0</v>
      </c>
      <c r="I60" s="169">
        <f>SUM(D60:H60)</f>
        <v>0</v>
      </c>
      <c r="U60" s="427" t="s">
        <v>93</v>
      </c>
      <c r="V60" s="427"/>
      <c r="W60" s="427"/>
      <c r="X60" s="35" t="s">
        <v>127</v>
      </c>
      <c r="Y60" s="35" t="s">
        <v>124</v>
      </c>
      <c r="AE60" s="445"/>
      <c r="AF60" s="445"/>
      <c r="AG60" s="445"/>
      <c r="AH60" s="445"/>
      <c r="AI60" s="445"/>
      <c r="AJ60" s="445"/>
      <c r="AK60" s="445"/>
    </row>
    <row r="61" spans="1:37" ht="22.5" customHeight="1" x14ac:dyDescent="0.25">
      <c r="A61" s="8"/>
      <c r="B61" s="8"/>
      <c r="C61" s="8"/>
      <c r="U61" s="427" t="s">
        <v>94</v>
      </c>
      <c r="V61" s="427"/>
      <c r="W61" s="427"/>
      <c r="X61" s="35" t="s">
        <v>127</v>
      </c>
      <c r="Y61" s="35" t="s">
        <v>125</v>
      </c>
      <c r="AE61" s="430"/>
      <c r="AF61" s="430"/>
      <c r="AG61" s="430"/>
      <c r="AH61" s="430"/>
      <c r="AI61" s="430"/>
      <c r="AJ61" s="430"/>
      <c r="AK61" s="430"/>
    </row>
    <row r="62" spans="1:37" ht="22.5" customHeight="1" x14ac:dyDescent="0.25">
      <c r="A62" s="8"/>
      <c r="B62" s="8"/>
      <c r="C62" s="8"/>
      <c r="U62" s="427" t="s">
        <v>95</v>
      </c>
      <c r="V62" s="427"/>
      <c r="W62" s="427"/>
      <c r="X62" s="35" t="s">
        <v>127</v>
      </c>
      <c r="Y62" s="35" t="s">
        <v>126</v>
      </c>
      <c r="AE62" s="430"/>
      <c r="AF62" s="430"/>
      <c r="AG62" s="430"/>
      <c r="AH62" s="430"/>
      <c r="AI62" s="430"/>
      <c r="AJ62" s="430"/>
      <c r="AK62" s="430"/>
    </row>
    <row r="63" spans="1:37" ht="23.4" x14ac:dyDescent="0.25">
      <c r="A63" s="8"/>
      <c r="B63" s="8"/>
      <c r="C63" s="8"/>
    </row>
    <row r="64" spans="1:37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QNyOYYArQuGjxwG2sVlL1pK7OoF7lTVVBaRw5NTVXVcJqBXZV+8zIk/Qdnj6LzyRhVTJj1ZWvnAaWt5LtbxG7w==" saltValue="DVIRz45XcMW2dqvT5TSC4g==" spinCount="100000" sheet="1" objects="1" scenarios="1"/>
  <dataConsolidate/>
  <mergeCells count="26"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  <mergeCell ref="U60:W60"/>
    <mergeCell ref="U61:W61"/>
    <mergeCell ref="U62:W62"/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</mergeCells>
  <conditionalFormatting sqref="D10:P44 R10:AH44 D45:AH55">
    <cfRule type="containsText" dxfId="101" priority="43" operator="containsText" text="Le">
      <formula>NOT(ISERROR(SEARCH("Le",D10)))</formula>
    </cfRule>
    <cfRule type="containsText" dxfId="100" priority="44" operator="containsText" text="Ab">
      <formula>NOT(ISERROR(SEARCH("Ab",D10)))</formula>
    </cfRule>
    <cfRule type="containsText" dxfId="99" priority="45" operator="containsText" text="Pre">
      <formula>NOT(ISERROR(SEARCH("Pre",D10)))</formula>
    </cfRule>
  </conditionalFormatting>
  <conditionalFormatting sqref="G10:H29">
    <cfRule type="containsText" dxfId="98" priority="28" operator="containsText" text="Le">
      <formula>NOT(ISERROR(SEARCH("Le",G10)))</formula>
    </cfRule>
    <cfRule type="containsText" dxfId="97" priority="29" operator="containsText" text="Ab">
      <formula>NOT(ISERROR(SEARCH("Ab",G10)))</formula>
    </cfRule>
    <cfRule type="containsText" dxfId="96" priority="30" operator="containsText" text="Pre">
      <formula>NOT(ISERROR(SEARCH("Pre",G10)))</formula>
    </cfRule>
  </conditionalFormatting>
  <conditionalFormatting sqref="G30:AE30">
    <cfRule type="containsText" dxfId="95" priority="4" operator="containsText" text="Le">
      <formula>NOT(ISERROR(SEARCH("Le",G30)))</formula>
    </cfRule>
    <cfRule type="containsText" dxfId="94" priority="5" operator="containsText" text="Ab">
      <formula>NOT(ISERROR(SEARCH("Ab",G30)))</formula>
    </cfRule>
    <cfRule type="containsText" dxfId="93" priority="6" operator="containsText" text="Pre">
      <formula>NOT(ISERROR(SEARCH("Pre",G30)))</formula>
    </cfRule>
  </conditionalFormatting>
  <conditionalFormatting sqref="I10:M29 W10:AA29 AD10:AE29">
    <cfRule type="containsText" dxfId="92" priority="37" operator="containsText" text="ลา">
      <formula>NOT(ISERROR(SEARCH("ลา",I10)))</formula>
    </cfRule>
    <cfRule type="containsText" dxfId="91" priority="38" operator="containsText" text="ขาด">
      <formula>NOT(ISERROR(SEARCH("ขาด",I10)))</formula>
    </cfRule>
    <cfRule type="containsText" dxfId="90" priority="39" operator="containsText" text="มา">
      <formula>NOT(ISERROR(SEARCH("มา",I10)))</formula>
    </cfRule>
  </conditionalFormatting>
  <conditionalFormatting sqref="N10:N29">
    <cfRule type="containsText" dxfId="89" priority="25" operator="containsText" text="Le">
      <formula>NOT(ISERROR(SEARCH("Le",N10)))</formula>
    </cfRule>
    <cfRule type="containsText" dxfId="88" priority="26" operator="containsText" text="Ab">
      <formula>NOT(ISERROR(SEARCH("Ab",N10)))</formula>
    </cfRule>
    <cfRule type="containsText" dxfId="87" priority="27" operator="containsText" text="Pre">
      <formula>NOT(ISERROR(SEARCH("Pre",N10)))</formula>
    </cfRule>
  </conditionalFormatting>
  <conditionalFormatting sqref="O10:T29">
    <cfRule type="containsText" dxfId="86" priority="1" operator="containsText" text="ลา">
      <formula>NOT(ISERROR(SEARCH("ลา",O10)))</formula>
    </cfRule>
    <cfRule type="containsText" dxfId="85" priority="2" operator="containsText" text="ขาด">
      <formula>NOT(ISERROR(SEARCH("ขาด",O10)))</formula>
    </cfRule>
    <cfRule type="containsText" dxfId="84" priority="3" operator="containsText" text="มา">
      <formula>NOT(ISERROR(SEARCH("มา",O10)))</formula>
    </cfRule>
  </conditionalFormatting>
  <conditionalFormatting sqref="Q10:Q44">
    <cfRule type="containsText" dxfId="83" priority="7" operator="containsText" text="Le">
      <formula>NOT(ISERROR(SEARCH("Le",Q10)))</formula>
    </cfRule>
    <cfRule type="containsText" dxfId="82" priority="8" operator="containsText" text="Ab">
      <formula>NOT(ISERROR(SEARCH("Ab",Q10)))</formula>
    </cfRule>
    <cfRule type="containsText" dxfId="81" priority="9" operator="containsText" text="Pre">
      <formula>NOT(ISERROR(SEARCH("Pre",Q10)))</formula>
    </cfRule>
  </conditionalFormatting>
  <conditionalFormatting sqref="U10:V29">
    <cfRule type="containsText" dxfId="80" priority="10" operator="containsText" text="Le">
      <formula>NOT(ISERROR(SEARCH("Le",U10)))</formula>
    </cfRule>
    <cfRule type="containsText" dxfId="79" priority="11" operator="containsText" text="Ab">
      <formula>NOT(ISERROR(SEARCH("Ab",U10)))</formula>
    </cfRule>
    <cfRule type="containsText" dxfId="78" priority="12" operator="containsText" text="Pre">
      <formula>NOT(ISERROR(SEARCH("Pre",U10)))</formula>
    </cfRule>
  </conditionalFormatting>
  <conditionalFormatting sqref="AB10:AC29">
    <cfRule type="containsText" dxfId="77" priority="16" operator="containsText" text="Le">
      <formula>NOT(ISERROR(SEARCH("Le",AB10)))</formula>
    </cfRule>
    <cfRule type="containsText" dxfId="76" priority="17" operator="containsText" text="Ab">
      <formula>NOT(ISERROR(SEARCH("Ab",AB10)))</formula>
    </cfRule>
    <cfRule type="containsText" dxfId="75" priority="18" operator="containsText" text="Pre">
      <formula>NOT(ISERROR(SEARCH("Pre",AB10)))</formula>
    </cfRule>
  </conditionalFormatting>
  <dataValidations count="2">
    <dataValidation type="list" allowBlank="1" showInputMessage="1" showErrorMessage="1" sqref="D10:AH55" xr:uid="{00000000-0002-0000-0700-000000000000}">
      <formula1>"Ab,Le,Pre"</formula1>
    </dataValidation>
    <dataValidation type="list" allowBlank="1" showInputMessage="1" showErrorMessage="1" sqref="D9:AH9" xr:uid="{00000000-0002-0000-0700-000001000000}">
      <formula1>"MON.,TUE.,WED.,THU.,FRI."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72"/>
  <sheetViews>
    <sheetView showZeros="0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" defaultRowHeight="18" x14ac:dyDescent="0.25"/>
  <cols>
    <col min="1" max="1" width="4.59765625" style="40" customWidth="1"/>
    <col min="2" max="2" width="10" style="40" customWidth="1"/>
    <col min="3" max="3" width="25.59765625" style="40" customWidth="1"/>
    <col min="4" max="34" width="4" style="35" customWidth="1"/>
    <col min="35" max="35" width="4.59765625" style="35" customWidth="1"/>
    <col min="36" max="36" width="4.59765625" style="41" customWidth="1"/>
    <col min="37" max="37" width="5.69921875" style="41" customWidth="1"/>
    <col min="38" max="16384" width="9" style="40"/>
  </cols>
  <sheetData>
    <row r="1" spans="1:37" ht="25.8" x14ac:dyDescent="0.25">
      <c r="A1" s="428" t="s">
        <v>16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</row>
    <row r="2" spans="1:37" ht="21" x14ac:dyDescent="0.25">
      <c r="A2" s="429" t="s">
        <v>17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</row>
    <row r="3" spans="1:37" ht="21" x14ac:dyDescent="0.25">
      <c r="A3" s="429" t="str">
        <f>"Attendance recording form "&amp;" "&amp;'General information'!B7&amp;" Department  Subject Code: "&amp;'General information'!B8&amp;" Subject: "&amp;'General information'!B9&amp;"   "&amp;'General information'!B5</f>
        <v>Attendance recording form   Department  Subject Code:  Subject:    Academic Year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</row>
    <row r="4" spans="1:37" ht="21" x14ac:dyDescent="0.25">
      <c r="A4" s="437" t="str">
        <f>"Primary "&amp;'General information'!B6&amp;"  "</f>
        <v xml:space="preserve">Primary   </v>
      </c>
      <c r="B4" s="437"/>
      <c r="C4" s="437"/>
      <c r="D4" s="437"/>
      <c r="E4" s="437"/>
      <c r="F4" s="437"/>
      <c r="G4" s="438" t="str">
        <f>"  Teacher "&amp;'General information'!B10</f>
        <v xml:space="preserve">  Teacher </v>
      </c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7"/>
      <c r="U4" s="437"/>
      <c r="V4" s="437"/>
      <c r="W4" s="437"/>
      <c r="X4" s="437"/>
      <c r="Y4" s="437"/>
      <c r="Z4" s="437"/>
      <c r="AA4" s="437"/>
      <c r="AB4" s="437"/>
      <c r="AC4" s="435"/>
      <c r="AD4" s="436"/>
      <c r="AE4" s="436"/>
      <c r="AF4" s="436"/>
      <c r="AG4" s="436"/>
      <c r="AH4" s="436"/>
      <c r="AI4" s="436"/>
      <c r="AJ4" s="436"/>
      <c r="AK4" s="436"/>
    </row>
    <row r="5" spans="1:37" ht="14.25" customHeight="1" x14ac:dyDescent="0.25">
      <c r="A5" s="446" t="s">
        <v>36</v>
      </c>
      <c r="B5" s="449" t="s">
        <v>73</v>
      </c>
      <c r="C5" s="446" t="s">
        <v>38</v>
      </c>
      <c r="D5" s="454" t="s">
        <v>110</v>
      </c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4" t="str">
        <f>D5</f>
        <v>August</v>
      </c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60"/>
    </row>
    <row r="6" spans="1:37" ht="14.25" customHeight="1" x14ac:dyDescent="0.25">
      <c r="A6" s="447"/>
      <c r="B6" s="450"/>
      <c r="C6" s="447"/>
      <c r="D6" s="456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6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61"/>
    </row>
    <row r="7" spans="1:37" ht="18.75" customHeight="1" x14ac:dyDescent="0.25">
      <c r="A7" s="447"/>
      <c r="B7" s="450"/>
      <c r="C7" s="447"/>
      <c r="D7" s="458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8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62"/>
    </row>
    <row r="8" spans="1:37" ht="18.75" customHeight="1" x14ac:dyDescent="0.25">
      <c r="A8" s="447"/>
      <c r="B8" s="450"/>
      <c r="C8" s="447"/>
      <c r="D8" s="34">
        <v>1</v>
      </c>
      <c r="E8" s="34">
        <v>2</v>
      </c>
      <c r="F8" s="34">
        <v>3</v>
      </c>
      <c r="G8" s="34">
        <v>4</v>
      </c>
      <c r="H8" s="34">
        <v>5</v>
      </c>
      <c r="I8" s="34">
        <v>6</v>
      </c>
      <c r="J8" s="34">
        <v>7</v>
      </c>
      <c r="K8" s="34">
        <v>8</v>
      </c>
      <c r="L8" s="39">
        <v>9</v>
      </c>
      <c r="M8" s="34">
        <v>10</v>
      </c>
      <c r="N8" s="34">
        <v>11</v>
      </c>
      <c r="O8" s="34">
        <v>12</v>
      </c>
      <c r="P8" s="34">
        <v>13</v>
      </c>
      <c r="Q8" s="34">
        <v>14</v>
      </c>
      <c r="R8" s="34">
        <v>15</v>
      </c>
      <c r="S8" s="34">
        <v>16</v>
      </c>
      <c r="T8" s="34">
        <v>17</v>
      </c>
      <c r="U8" s="39">
        <v>18</v>
      </c>
      <c r="V8" s="34">
        <v>19</v>
      </c>
      <c r="W8" s="34">
        <v>20</v>
      </c>
      <c r="X8" s="34">
        <v>21</v>
      </c>
      <c r="Y8" s="34">
        <v>22</v>
      </c>
      <c r="Z8" s="34">
        <v>23</v>
      </c>
      <c r="AA8" s="34">
        <v>24</v>
      </c>
      <c r="AB8" s="34">
        <v>25</v>
      </c>
      <c r="AC8" s="34">
        <v>26</v>
      </c>
      <c r="AD8" s="39">
        <v>27</v>
      </c>
      <c r="AE8" s="34">
        <v>28</v>
      </c>
      <c r="AF8" s="34">
        <v>29</v>
      </c>
      <c r="AG8" s="34">
        <v>30</v>
      </c>
      <c r="AH8" s="34">
        <v>31</v>
      </c>
      <c r="AI8" s="452" t="s">
        <v>93</v>
      </c>
      <c r="AJ8" s="431" t="s">
        <v>94</v>
      </c>
      <c r="AK8" s="433" t="s">
        <v>95</v>
      </c>
    </row>
    <row r="9" spans="1:37" ht="18.75" customHeight="1" x14ac:dyDescent="0.25">
      <c r="A9" s="448"/>
      <c r="B9" s="451"/>
      <c r="C9" s="448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6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453"/>
      <c r="AJ9" s="432"/>
      <c r="AK9" s="434"/>
    </row>
    <row r="10" spans="1:37" ht="17.25" customHeight="1" x14ac:dyDescent="0.25">
      <c r="A10" s="4">
        <f>PP.5!A7</f>
        <v>0</v>
      </c>
      <c r="B10" s="5">
        <f>PP.5!B7</f>
        <v>0</v>
      </c>
      <c r="C10" s="56">
        <f>PP.5!D7</f>
        <v>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63">
        <f>COUNTIF(D10:AH10,"Ab")</f>
        <v>0</v>
      </c>
      <c r="AJ10" s="159">
        <f>COUNTIF(D10:AH10,"Le")</f>
        <v>0</v>
      </c>
      <c r="AK10" s="160">
        <f>COUNTIF(D10:AH10,"Pre")</f>
        <v>0</v>
      </c>
    </row>
    <row r="11" spans="1:37" ht="17.25" customHeight="1" x14ac:dyDescent="0.25">
      <c r="A11" s="4">
        <f>PP.5!A8</f>
        <v>0</v>
      </c>
      <c r="B11" s="5">
        <f>PP.5!B8</f>
        <v>0</v>
      </c>
      <c r="C11" s="56">
        <f>PP.5!D8</f>
        <v>0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63">
        <f t="shared" ref="AI11:AI55" si="0">COUNTIF(D11:AH11,"Ab")</f>
        <v>0</v>
      </c>
      <c r="AJ11" s="159">
        <f t="shared" ref="AJ11:AJ55" si="1">COUNTIF(D11:AH11,"Le")</f>
        <v>0</v>
      </c>
      <c r="AK11" s="160">
        <f t="shared" ref="AK11:AK55" si="2">COUNTIF(D11:AH11,"Pre")</f>
        <v>0</v>
      </c>
    </row>
    <row r="12" spans="1:37" ht="17.25" customHeight="1" x14ac:dyDescent="0.25">
      <c r="A12" s="4">
        <f>PP.5!A9</f>
        <v>0</v>
      </c>
      <c r="B12" s="5">
        <f>PP.5!B9</f>
        <v>0</v>
      </c>
      <c r="C12" s="56">
        <f>PP.5!D9</f>
        <v>0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63">
        <f t="shared" si="0"/>
        <v>0</v>
      </c>
      <c r="AJ12" s="159">
        <f t="shared" si="1"/>
        <v>0</v>
      </c>
      <c r="AK12" s="160">
        <f t="shared" si="2"/>
        <v>0</v>
      </c>
    </row>
    <row r="13" spans="1:37" ht="17.25" customHeight="1" x14ac:dyDescent="0.25">
      <c r="A13" s="4">
        <f>PP.5!A10</f>
        <v>0</v>
      </c>
      <c r="B13" s="5">
        <f>PP.5!B10</f>
        <v>0</v>
      </c>
      <c r="C13" s="56">
        <f>PP.5!D10</f>
        <v>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63">
        <f t="shared" si="0"/>
        <v>0</v>
      </c>
      <c r="AJ13" s="159">
        <f t="shared" si="1"/>
        <v>0</v>
      </c>
      <c r="AK13" s="160">
        <f t="shared" si="2"/>
        <v>0</v>
      </c>
    </row>
    <row r="14" spans="1:37" ht="17.25" customHeight="1" x14ac:dyDescent="0.25">
      <c r="A14" s="4">
        <f>PP.5!A11</f>
        <v>0</v>
      </c>
      <c r="B14" s="5">
        <f>PP.5!B11</f>
        <v>0</v>
      </c>
      <c r="C14" s="56">
        <f>PP.5!D11</f>
        <v>0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63">
        <f t="shared" si="0"/>
        <v>0</v>
      </c>
      <c r="AJ14" s="159">
        <f t="shared" si="1"/>
        <v>0</v>
      </c>
      <c r="AK14" s="160">
        <f t="shared" si="2"/>
        <v>0</v>
      </c>
    </row>
    <row r="15" spans="1:37" ht="17.25" customHeight="1" x14ac:dyDescent="0.25">
      <c r="A15" s="4">
        <f>PP.5!A12</f>
        <v>0</v>
      </c>
      <c r="B15" s="5">
        <f>PP.5!B12</f>
        <v>0</v>
      </c>
      <c r="C15" s="56">
        <f>PP.5!D12</f>
        <v>0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63">
        <f t="shared" si="0"/>
        <v>0</v>
      </c>
      <c r="AJ15" s="159">
        <f t="shared" si="1"/>
        <v>0</v>
      </c>
      <c r="AK15" s="160">
        <f t="shared" si="2"/>
        <v>0</v>
      </c>
    </row>
    <row r="16" spans="1:37" ht="17.25" customHeight="1" x14ac:dyDescent="0.25">
      <c r="A16" s="4">
        <f>PP.5!A13</f>
        <v>0</v>
      </c>
      <c r="B16" s="5">
        <f>PP.5!B13</f>
        <v>0</v>
      </c>
      <c r="C16" s="56">
        <f>PP.5!D13</f>
        <v>0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63">
        <f t="shared" si="0"/>
        <v>0</v>
      </c>
      <c r="AJ16" s="159">
        <f t="shared" si="1"/>
        <v>0</v>
      </c>
      <c r="AK16" s="160">
        <f t="shared" si="2"/>
        <v>0</v>
      </c>
    </row>
    <row r="17" spans="1:37" ht="17.25" customHeight="1" x14ac:dyDescent="0.25">
      <c r="A17" s="4">
        <f>PP.5!A14</f>
        <v>0</v>
      </c>
      <c r="B17" s="5">
        <f>PP.5!B14</f>
        <v>0</v>
      </c>
      <c r="C17" s="56">
        <f>PP.5!D14</f>
        <v>0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63">
        <f t="shared" si="0"/>
        <v>0</v>
      </c>
      <c r="AJ17" s="159">
        <f t="shared" si="1"/>
        <v>0</v>
      </c>
      <c r="AK17" s="160">
        <f t="shared" si="2"/>
        <v>0</v>
      </c>
    </row>
    <row r="18" spans="1:37" ht="17.25" customHeight="1" x14ac:dyDescent="0.25">
      <c r="A18" s="4">
        <f>PP.5!A15</f>
        <v>0</v>
      </c>
      <c r="B18" s="5">
        <f>PP.5!B15</f>
        <v>0</v>
      </c>
      <c r="C18" s="56">
        <f>PP.5!D15</f>
        <v>0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63">
        <f t="shared" si="0"/>
        <v>0</v>
      </c>
      <c r="AJ18" s="159">
        <f t="shared" si="1"/>
        <v>0</v>
      </c>
      <c r="AK18" s="160">
        <f t="shared" si="2"/>
        <v>0</v>
      </c>
    </row>
    <row r="19" spans="1:37" ht="17.25" customHeight="1" x14ac:dyDescent="0.25">
      <c r="A19" s="4">
        <f>PP.5!A16</f>
        <v>0</v>
      </c>
      <c r="B19" s="5">
        <f>PP.5!B16</f>
        <v>0</v>
      </c>
      <c r="C19" s="56">
        <f>PP.5!D16</f>
        <v>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63">
        <f t="shared" si="0"/>
        <v>0</v>
      </c>
      <c r="AJ19" s="159">
        <f t="shared" si="1"/>
        <v>0</v>
      </c>
      <c r="AK19" s="160">
        <f t="shared" si="2"/>
        <v>0</v>
      </c>
    </row>
    <row r="20" spans="1:37" ht="17.25" customHeight="1" x14ac:dyDescent="0.25">
      <c r="A20" s="4">
        <f>PP.5!A17</f>
        <v>0</v>
      </c>
      <c r="B20" s="5">
        <f>PP.5!B17</f>
        <v>0</v>
      </c>
      <c r="C20" s="56">
        <f>PP.5!D17</f>
        <v>0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63">
        <f t="shared" si="0"/>
        <v>0</v>
      </c>
      <c r="AJ20" s="159">
        <f t="shared" si="1"/>
        <v>0</v>
      </c>
      <c r="AK20" s="160">
        <f t="shared" si="2"/>
        <v>0</v>
      </c>
    </row>
    <row r="21" spans="1:37" ht="17.25" customHeight="1" x14ac:dyDescent="0.25">
      <c r="A21" s="4">
        <f>PP.5!A18</f>
        <v>0</v>
      </c>
      <c r="B21" s="5">
        <f>PP.5!B18</f>
        <v>0</v>
      </c>
      <c r="C21" s="56">
        <f>PP.5!D18</f>
        <v>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63">
        <f t="shared" si="0"/>
        <v>0</v>
      </c>
      <c r="AJ21" s="159">
        <f t="shared" si="1"/>
        <v>0</v>
      </c>
      <c r="AK21" s="160">
        <f t="shared" si="2"/>
        <v>0</v>
      </c>
    </row>
    <row r="22" spans="1:37" ht="17.25" customHeight="1" x14ac:dyDescent="0.25">
      <c r="A22" s="4">
        <f>PP.5!A19</f>
        <v>0</v>
      </c>
      <c r="B22" s="5">
        <f>PP.5!B19</f>
        <v>0</v>
      </c>
      <c r="C22" s="56">
        <f>PP.5!D19</f>
        <v>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63">
        <f t="shared" si="0"/>
        <v>0</v>
      </c>
      <c r="AJ22" s="159">
        <f t="shared" si="1"/>
        <v>0</v>
      </c>
      <c r="AK22" s="160">
        <f t="shared" si="2"/>
        <v>0</v>
      </c>
    </row>
    <row r="23" spans="1:37" ht="17.25" customHeight="1" x14ac:dyDescent="0.25">
      <c r="A23" s="4">
        <f>PP.5!A20</f>
        <v>0</v>
      </c>
      <c r="B23" s="5">
        <f>PP.5!B20</f>
        <v>0</v>
      </c>
      <c r="C23" s="56">
        <f>PP.5!D20</f>
        <v>0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63">
        <f t="shared" si="0"/>
        <v>0</v>
      </c>
      <c r="AJ23" s="159">
        <f t="shared" si="1"/>
        <v>0</v>
      </c>
      <c r="AK23" s="160">
        <f t="shared" si="2"/>
        <v>0</v>
      </c>
    </row>
    <row r="24" spans="1:37" ht="17.25" customHeight="1" x14ac:dyDescent="0.25">
      <c r="A24" s="4">
        <f>PP.5!A21</f>
        <v>0</v>
      </c>
      <c r="B24" s="5">
        <f>PP.5!B21</f>
        <v>0</v>
      </c>
      <c r="C24" s="56">
        <f>PP.5!D21</f>
        <v>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63">
        <f t="shared" si="0"/>
        <v>0</v>
      </c>
      <c r="AJ24" s="159">
        <f t="shared" si="1"/>
        <v>0</v>
      </c>
      <c r="AK24" s="160">
        <f t="shared" si="2"/>
        <v>0</v>
      </c>
    </row>
    <row r="25" spans="1:37" ht="17.25" customHeight="1" x14ac:dyDescent="0.25">
      <c r="A25" s="4">
        <f>PP.5!A22</f>
        <v>0</v>
      </c>
      <c r="B25" s="5">
        <f>PP.5!B22</f>
        <v>0</v>
      </c>
      <c r="C25" s="56">
        <f>PP.5!D22</f>
        <v>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63">
        <f t="shared" si="0"/>
        <v>0</v>
      </c>
      <c r="AJ25" s="159">
        <f t="shared" si="1"/>
        <v>0</v>
      </c>
      <c r="AK25" s="160">
        <f t="shared" si="2"/>
        <v>0</v>
      </c>
    </row>
    <row r="26" spans="1:37" ht="17.25" customHeight="1" x14ac:dyDescent="0.25">
      <c r="A26" s="4">
        <f>PP.5!A23</f>
        <v>0</v>
      </c>
      <c r="B26" s="5">
        <f>PP.5!B23</f>
        <v>0</v>
      </c>
      <c r="C26" s="56">
        <f>PP.5!D23</f>
        <v>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63">
        <f t="shared" si="0"/>
        <v>0</v>
      </c>
      <c r="AJ26" s="159">
        <f t="shared" si="1"/>
        <v>0</v>
      </c>
      <c r="AK26" s="160">
        <f t="shared" si="2"/>
        <v>0</v>
      </c>
    </row>
    <row r="27" spans="1:37" ht="17.25" customHeight="1" x14ac:dyDescent="0.25">
      <c r="A27" s="4">
        <f>PP.5!A24</f>
        <v>0</v>
      </c>
      <c r="B27" s="5">
        <f>PP.5!B24</f>
        <v>0</v>
      </c>
      <c r="C27" s="56">
        <f>PP.5!D24</f>
        <v>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63">
        <f t="shared" si="0"/>
        <v>0</v>
      </c>
      <c r="AJ27" s="159">
        <f t="shared" si="1"/>
        <v>0</v>
      </c>
      <c r="AK27" s="160">
        <f t="shared" si="2"/>
        <v>0</v>
      </c>
    </row>
    <row r="28" spans="1:37" ht="17.25" customHeight="1" x14ac:dyDescent="0.25">
      <c r="A28" s="4">
        <f>PP.5!A25</f>
        <v>0</v>
      </c>
      <c r="B28" s="5">
        <f>PP.5!B25</f>
        <v>0</v>
      </c>
      <c r="C28" s="56">
        <f>PP.5!D25</f>
        <v>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63">
        <f t="shared" si="0"/>
        <v>0</v>
      </c>
      <c r="AJ28" s="159">
        <f t="shared" si="1"/>
        <v>0</v>
      </c>
      <c r="AK28" s="160">
        <f t="shared" si="2"/>
        <v>0</v>
      </c>
    </row>
    <row r="29" spans="1:37" ht="17.25" customHeight="1" x14ac:dyDescent="0.25">
      <c r="A29" s="4">
        <f>PP.5!A26</f>
        <v>0</v>
      </c>
      <c r="B29" s="5">
        <f>PP.5!B26</f>
        <v>0</v>
      </c>
      <c r="C29" s="56">
        <f>PP.5!D26</f>
        <v>0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63">
        <f t="shared" si="0"/>
        <v>0</v>
      </c>
      <c r="AJ29" s="159">
        <f t="shared" si="1"/>
        <v>0</v>
      </c>
      <c r="AK29" s="160">
        <f t="shared" si="2"/>
        <v>0</v>
      </c>
    </row>
    <row r="30" spans="1:37" ht="17.25" customHeight="1" x14ac:dyDescent="0.25">
      <c r="A30" s="4">
        <f>PP.5!A27</f>
        <v>0</v>
      </c>
      <c r="B30" s="5">
        <f>PP.5!B27</f>
        <v>0</v>
      </c>
      <c r="C30" s="56">
        <f>PP.5!D27</f>
        <v>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63">
        <f t="shared" si="0"/>
        <v>0</v>
      </c>
      <c r="AJ30" s="159">
        <f t="shared" si="1"/>
        <v>0</v>
      </c>
      <c r="AK30" s="160">
        <f t="shared" si="2"/>
        <v>0</v>
      </c>
    </row>
    <row r="31" spans="1:37" ht="17.25" customHeight="1" x14ac:dyDescent="0.25">
      <c r="A31" s="4">
        <f>PP.5!A28</f>
        <v>0</v>
      </c>
      <c r="B31" s="5">
        <f>PP.5!B28</f>
        <v>0</v>
      </c>
      <c r="C31" s="56">
        <f>PP.5!D28</f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63">
        <f t="shared" si="0"/>
        <v>0</v>
      </c>
      <c r="AJ31" s="159">
        <f t="shared" si="1"/>
        <v>0</v>
      </c>
      <c r="AK31" s="160">
        <f t="shared" si="2"/>
        <v>0</v>
      </c>
    </row>
    <row r="32" spans="1:37" ht="17.25" customHeight="1" x14ac:dyDescent="0.25">
      <c r="A32" s="4">
        <f>PP.5!A29</f>
        <v>0</v>
      </c>
      <c r="B32" s="5">
        <f>PP.5!B29</f>
        <v>0</v>
      </c>
      <c r="C32" s="56">
        <f>PP.5!D29</f>
        <v>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63">
        <f t="shared" si="0"/>
        <v>0</v>
      </c>
      <c r="AJ32" s="159">
        <f t="shared" si="1"/>
        <v>0</v>
      </c>
      <c r="AK32" s="160">
        <f t="shared" si="2"/>
        <v>0</v>
      </c>
    </row>
    <row r="33" spans="1:37" ht="17.25" customHeight="1" x14ac:dyDescent="0.25">
      <c r="A33" s="4">
        <f>PP.5!A30</f>
        <v>0</v>
      </c>
      <c r="B33" s="5">
        <f>PP.5!B30</f>
        <v>0</v>
      </c>
      <c r="C33" s="56">
        <f>PP.5!D30</f>
        <v>0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63">
        <f t="shared" si="0"/>
        <v>0</v>
      </c>
      <c r="AJ33" s="159">
        <f t="shared" si="1"/>
        <v>0</v>
      </c>
      <c r="AK33" s="160">
        <f t="shared" si="2"/>
        <v>0</v>
      </c>
    </row>
    <row r="34" spans="1:37" ht="17.25" customHeight="1" x14ac:dyDescent="0.25">
      <c r="A34" s="4">
        <f>PP.5!A31</f>
        <v>0</v>
      </c>
      <c r="B34" s="5">
        <f>PP.5!B31</f>
        <v>0</v>
      </c>
      <c r="C34" s="56">
        <f>PP.5!D31</f>
        <v>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63">
        <f t="shared" si="0"/>
        <v>0</v>
      </c>
      <c r="AJ34" s="159">
        <f t="shared" si="1"/>
        <v>0</v>
      </c>
      <c r="AK34" s="160">
        <f t="shared" si="2"/>
        <v>0</v>
      </c>
    </row>
    <row r="35" spans="1:37" ht="17.25" customHeight="1" x14ac:dyDescent="0.25">
      <c r="A35" s="4">
        <f>PP.5!A32</f>
        <v>0</v>
      </c>
      <c r="B35" s="5">
        <f>PP.5!B32</f>
        <v>0</v>
      </c>
      <c r="C35" s="56">
        <f>PP.5!D32</f>
        <v>0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63">
        <f t="shared" si="0"/>
        <v>0</v>
      </c>
      <c r="AJ35" s="159">
        <f t="shared" si="1"/>
        <v>0</v>
      </c>
      <c r="AK35" s="160">
        <f t="shared" si="2"/>
        <v>0</v>
      </c>
    </row>
    <row r="36" spans="1:37" ht="17.25" customHeight="1" x14ac:dyDescent="0.25">
      <c r="A36" s="4">
        <f>PP.5!A33</f>
        <v>0</v>
      </c>
      <c r="B36" s="5">
        <f>PP.5!B33</f>
        <v>0</v>
      </c>
      <c r="C36" s="56">
        <f>PP.5!D33</f>
        <v>0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63">
        <f t="shared" si="0"/>
        <v>0</v>
      </c>
      <c r="AJ36" s="159">
        <f t="shared" si="1"/>
        <v>0</v>
      </c>
      <c r="AK36" s="160">
        <f t="shared" si="2"/>
        <v>0</v>
      </c>
    </row>
    <row r="37" spans="1:37" ht="17.25" customHeight="1" x14ac:dyDescent="0.25">
      <c r="A37" s="4">
        <f>PP.5!A34</f>
        <v>0</v>
      </c>
      <c r="B37" s="5">
        <f>PP.5!B34</f>
        <v>0</v>
      </c>
      <c r="C37" s="56">
        <f>PP.5!D34</f>
        <v>0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63">
        <f t="shared" si="0"/>
        <v>0</v>
      </c>
      <c r="AJ37" s="159">
        <f t="shared" si="1"/>
        <v>0</v>
      </c>
      <c r="AK37" s="160">
        <f t="shared" si="2"/>
        <v>0</v>
      </c>
    </row>
    <row r="38" spans="1:37" ht="17.25" customHeight="1" x14ac:dyDescent="0.25">
      <c r="A38" s="4">
        <f>PP.5!A35</f>
        <v>0</v>
      </c>
      <c r="B38" s="5">
        <f>PP.5!B35</f>
        <v>0</v>
      </c>
      <c r="C38" s="56">
        <f>PP.5!D35</f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63">
        <f t="shared" si="0"/>
        <v>0</v>
      </c>
      <c r="AJ38" s="159">
        <f t="shared" si="1"/>
        <v>0</v>
      </c>
      <c r="AK38" s="160">
        <f t="shared" si="2"/>
        <v>0</v>
      </c>
    </row>
    <row r="39" spans="1:37" ht="17.25" customHeight="1" x14ac:dyDescent="0.25">
      <c r="A39" s="4">
        <f>PP.5!A36</f>
        <v>0</v>
      </c>
      <c r="B39" s="5">
        <f>PP.5!B36</f>
        <v>0</v>
      </c>
      <c r="C39" s="56">
        <f>PP.5!D36</f>
        <v>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63">
        <f t="shared" si="0"/>
        <v>0</v>
      </c>
      <c r="AJ39" s="159">
        <f t="shared" si="1"/>
        <v>0</v>
      </c>
      <c r="AK39" s="160">
        <f t="shared" si="2"/>
        <v>0</v>
      </c>
    </row>
    <row r="40" spans="1:37" ht="17.25" customHeight="1" x14ac:dyDescent="0.25">
      <c r="A40" s="4">
        <f>PP.5!A37</f>
        <v>0</v>
      </c>
      <c r="B40" s="5">
        <f>PP.5!B37</f>
        <v>0</v>
      </c>
      <c r="C40" s="56">
        <f>PP.5!D37</f>
        <v>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63">
        <f t="shared" si="0"/>
        <v>0</v>
      </c>
      <c r="AJ40" s="159">
        <f t="shared" si="1"/>
        <v>0</v>
      </c>
      <c r="AK40" s="160">
        <f t="shared" si="2"/>
        <v>0</v>
      </c>
    </row>
    <row r="41" spans="1:37" ht="17.25" customHeight="1" x14ac:dyDescent="0.25">
      <c r="A41" s="4">
        <f>PP.5!A38</f>
        <v>0</v>
      </c>
      <c r="B41" s="5">
        <f>PP.5!B38</f>
        <v>0</v>
      </c>
      <c r="C41" s="56">
        <f>PP.5!D38</f>
        <v>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63">
        <f t="shared" si="0"/>
        <v>0</v>
      </c>
      <c r="AJ41" s="159">
        <f t="shared" si="1"/>
        <v>0</v>
      </c>
      <c r="AK41" s="160">
        <f t="shared" si="2"/>
        <v>0</v>
      </c>
    </row>
    <row r="42" spans="1:37" ht="17.25" customHeight="1" x14ac:dyDescent="0.25">
      <c r="A42" s="4">
        <f>PP.5!A39</f>
        <v>0</v>
      </c>
      <c r="B42" s="5">
        <f>PP.5!B39</f>
        <v>0</v>
      </c>
      <c r="C42" s="56">
        <f>PP.5!D39</f>
        <v>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63">
        <f t="shared" si="0"/>
        <v>0</v>
      </c>
      <c r="AJ42" s="159">
        <f t="shared" si="1"/>
        <v>0</v>
      </c>
      <c r="AK42" s="160">
        <f t="shared" si="2"/>
        <v>0</v>
      </c>
    </row>
    <row r="43" spans="1:37" ht="17.25" customHeight="1" x14ac:dyDescent="0.25">
      <c r="A43" s="4">
        <f>PP.5!A40</f>
        <v>0</v>
      </c>
      <c r="B43" s="5">
        <f>PP.5!B40</f>
        <v>0</v>
      </c>
      <c r="C43" s="56">
        <f>PP.5!D40</f>
        <v>0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63">
        <f t="shared" si="0"/>
        <v>0</v>
      </c>
      <c r="AJ43" s="159">
        <f t="shared" si="1"/>
        <v>0</v>
      </c>
      <c r="AK43" s="160">
        <f t="shared" si="2"/>
        <v>0</v>
      </c>
    </row>
    <row r="44" spans="1:37" ht="17.25" customHeight="1" x14ac:dyDescent="0.25">
      <c r="A44" s="4">
        <f>PP.5!A41</f>
        <v>0</v>
      </c>
      <c r="B44" s="5">
        <f>PP.5!B41</f>
        <v>0</v>
      </c>
      <c r="C44" s="56">
        <f>PP.5!D41</f>
        <v>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63">
        <f t="shared" si="0"/>
        <v>0</v>
      </c>
      <c r="AJ44" s="159">
        <f t="shared" si="1"/>
        <v>0</v>
      </c>
      <c r="AK44" s="160">
        <f t="shared" si="2"/>
        <v>0</v>
      </c>
    </row>
    <row r="45" spans="1:37" ht="17.25" customHeight="1" x14ac:dyDescent="0.25">
      <c r="A45" s="4">
        <f>PP.5!A42</f>
        <v>0</v>
      </c>
      <c r="B45" s="5">
        <f>PP.5!B42</f>
        <v>0</v>
      </c>
      <c r="C45" s="56">
        <f>PP.5!D42</f>
        <v>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63">
        <f t="shared" si="0"/>
        <v>0</v>
      </c>
      <c r="AJ45" s="159">
        <f t="shared" si="1"/>
        <v>0</v>
      </c>
      <c r="AK45" s="160">
        <f t="shared" si="2"/>
        <v>0</v>
      </c>
    </row>
    <row r="46" spans="1:37" ht="17.25" customHeight="1" x14ac:dyDescent="0.25">
      <c r="A46" s="4">
        <f>PP.5!A43</f>
        <v>0</v>
      </c>
      <c r="B46" s="5">
        <f>PP.5!B43</f>
        <v>0</v>
      </c>
      <c r="C46" s="56">
        <f>PP.5!D43</f>
        <v>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63">
        <f t="shared" si="0"/>
        <v>0</v>
      </c>
      <c r="AJ46" s="159">
        <f t="shared" si="1"/>
        <v>0</v>
      </c>
      <c r="AK46" s="160">
        <f t="shared" si="2"/>
        <v>0</v>
      </c>
    </row>
    <row r="47" spans="1:37" ht="17.25" customHeight="1" x14ac:dyDescent="0.25">
      <c r="A47" s="4">
        <f>PP.5!A44</f>
        <v>0</v>
      </c>
      <c r="B47" s="5">
        <f>PP.5!B44</f>
        <v>0</v>
      </c>
      <c r="C47" s="56">
        <f>PP.5!D44</f>
        <v>0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63">
        <f t="shared" si="0"/>
        <v>0</v>
      </c>
      <c r="AJ47" s="159">
        <f t="shared" si="1"/>
        <v>0</v>
      </c>
      <c r="AK47" s="160">
        <f t="shared" si="2"/>
        <v>0</v>
      </c>
    </row>
    <row r="48" spans="1:37" ht="17.25" customHeight="1" x14ac:dyDescent="0.25">
      <c r="A48" s="4">
        <f>PP.5!A45</f>
        <v>0</v>
      </c>
      <c r="B48" s="5">
        <f>PP.5!B45</f>
        <v>0</v>
      </c>
      <c r="C48" s="56">
        <f>PP.5!D45</f>
        <v>0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63">
        <f t="shared" si="0"/>
        <v>0</v>
      </c>
      <c r="AJ48" s="159">
        <f t="shared" si="1"/>
        <v>0</v>
      </c>
      <c r="AK48" s="160">
        <f t="shared" si="2"/>
        <v>0</v>
      </c>
    </row>
    <row r="49" spans="1:37" ht="17.25" customHeight="1" x14ac:dyDescent="0.25">
      <c r="A49" s="4">
        <f>PP.5!A46</f>
        <v>0</v>
      </c>
      <c r="B49" s="5">
        <f>PP.5!B46</f>
        <v>0</v>
      </c>
      <c r="C49" s="56">
        <f>PP.5!D46</f>
        <v>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63">
        <f t="shared" si="0"/>
        <v>0</v>
      </c>
      <c r="AJ49" s="159">
        <f t="shared" si="1"/>
        <v>0</v>
      </c>
      <c r="AK49" s="160">
        <f t="shared" si="2"/>
        <v>0</v>
      </c>
    </row>
    <row r="50" spans="1:37" ht="17.25" customHeight="1" x14ac:dyDescent="0.25">
      <c r="A50" s="4">
        <f>PP.5!A47</f>
        <v>0</v>
      </c>
      <c r="B50" s="5">
        <f>PP.5!B47</f>
        <v>0</v>
      </c>
      <c r="C50" s="56">
        <f>PP.5!D47</f>
        <v>0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63">
        <f t="shared" si="0"/>
        <v>0</v>
      </c>
      <c r="AJ50" s="159">
        <f t="shared" si="1"/>
        <v>0</v>
      </c>
      <c r="AK50" s="160">
        <f t="shared" si="2"/>
        <v>0</v>
      </c>
    </row>
    <row r="51" spans="1:37" ht="17.25" customHeight="1" x14ac:dyDescent="0.25">
      <c r="A51" s="4">
        <f>PP.5!A48</f>
        <v>0</v>
      </c>
      <c r="B51" s="5">
        <f>PP.5!B48</f>
        <v>0</v>
      </c>
      <c r="C51" s="56">
        <f>PP.5!D48</f>
        <v>0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63">
        <f t="shared" si="0"/>
        <v>0</v>
      </c>
      <c r="AJ51" s="159">
        <f t="shared" si="1"/>
        <v>0</v>
      </c>
      <c r="AK51" s="160">
        <f t="shared" si="2"/>
        <v>0</v>
      </c>
    </row>
    <row r="52" spans="1:37" ht="17.25" customHeight="1" x14ac:dyDescent="0.25">
      <c r="A52" s="4">
        <f>PP.5!A49</f>
        <v>0</v>
      </c>
      <c r="B52" s="5">
        <f>PP.5!B49</f>
        <v>0</v>
      </c>
      <c r="C52" s="56">
        <f>PP.5!D49</f>
        <v>0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63">
        <f t="shared" si="0"/>
        <v>0</v>
      </c>
      <c r="AJ52" s="159">
        <f t="shared" si="1"/>
        <v>0</v>
      </c>
      <c r="AK52" s="160">
        <f t="shared" si="2"/>
        <v>0</v>
      </c>
    </row>
    <row r="53" spans="1:37" ht="17.25" customHeight="1" x14ac:dyDescent="0.25">
      <c r="A53" s="4">
        <f>PP.5!A50</f>
        <v>0</v>
      </c>
      <c r="B53" s="5">
        <f>PP.5!B50</f>
        <v>0</v>
      </c>
      <c r="C53" s="56">
        <f>PP.5!D50</f>
        <v>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63">
        <f t="shared" si="0"/>
        <v>0</v>
      </c>
      <c r="AJ53" s="159">
        <f t="shared" si="1"/>
        <v>0</v>
      </c>
      <c r="AK53" s="160">
        <f t="shared" si="2"/>
        <v>0</v>
      </c>
    </row>
    <row r="54" spans="1:37" ht="17.25" customHeight="1" x14ac:dyDescent="0.25">
      <c r="A54" s="4">
        <f>PP.5!A51</f>
        <v>0</v>
      </c>
      <c r="B54" s="5">
        <f>PP.5!B51</f>
        <v>0</v>
      </c>
      <c r="C54" s="56">
        <f>PP.5!D51</f>
        <v>0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63">
        <f t="shared" si="0"/>
        <v>0</v>
      </c>
      <c r="AJ54" s="159">
        <f t="shared" si="1"/>
        <v>0</v>
      </c>
      <c r="AK54" s="160">
        <f t="shared" si="2"/>
        <v>0</v>
      </c>
    </row>
    <row r="55" spans="1:37" ht="17.25" customHeight="1" x14ac:dyDescent="0.25">
      <c r="A55" s="4">
        <f>PP.5!A52</f>
        <v>0</v>
      </c>
      <c r="B55" s="5">
        <f>PP.5!B52</f>
        <v>0</v>
      </c>
      <c r="C55" s="56">
        <f>PP.5!D52</f>
        <v>0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63">
        <f t="shared" si="0"/>
        <v>0</v>
      </c>
      <c r="AJ55" s="159">
        <f t="shared" si="1"/>
        <v>0</v>
      </c>
      <c r="AK55" s="160">
        <f t="shared" si="2"/>
        <v>0</v>
      </c>
    </row>
    <row r="56" spans="1:37" ht="21" x14ac:dyDescent="0.25">
      <c r="A56" s="439"/>
      <c r="B56" s="440"/>
      <c r="C56" s="57" t="s">
        <v>93</v>
      </c>
      <c r="D56" s="58">
        <f>COUNTIF(D10:D55,"Ab")</f>
        <v>0</v>
      </c>
      <c r="E56" s="58">
        <f t="shared" ref="E56:AH56" si="3">COUNTIF(E10:E55,"Ab")</f>
        <v>0</v>
      </c>
      <c r="F56" s="58">
        <f t="shared" si="3"/>
        <v>0</v>
      </c>
      <c r="G56" s="58">
        <f t="shared" si="3"/>
        <v>0</v>
      </c>
      <c r="H56" s="58">
        <f t="shared" si="3"/>
        <v>0</v>
      </c>
      <c r="I56" s="58">
        <f t="shared" si="3"/>
        <v>0</v>
      </c>
      <c r="J56" s="58">
        <f t="shared" si="3"/>
        <v>0</v>
      </c>
      <c r="K56" s="58">
        <f t="shared" si="3"/>
        <v>0</v>
      </c>
      <c r="L56" s="58">
        <f t="shared" si="3"/>
        <v>0</v>
      </c>
      <c r="M56" s="58">
        <f t="shared" si="3"/>
        <v>0</v>
      </c>
      <c r="N56" s="58">
        <f t="shared" si="3"/>
        <v>0</v>
      </c>
      <c r="O56" s="58">
        <f t="shared" si="3"/>
        <v>0</v>
      </c>
      <c r="P56" s="58">
        <f t="shared" si="3"/>
        <v>0</v>
      </c>
      <c r="Q56" s="58">
        <f t="shared" si="3"/>
        <v>0</v>
      </c>
      <c r="R56" s="58">
        <f t="shared" si="3"/>
        <v>0</v>
      </c>
      <c r="S56" s="58">
        <f t="shared" si="3"/>
        <v>0</v>
      </c>
      <c r="T56" s="58">
        <f t="shared" si="3"/>
        <v>0</v>
      </c>
      <c r="U56" s="58">
        <f t="shared" si="3"/>
        <v>0</v>
      </c>
      <c r="V56" s="58">
        <f t="shared" si="3"/>
        <v>0</v>
      </c>
      <c r="W56" s="58">
        <f t="shared" si="3"/>
        <v>0</v>
      </c>
      <c r="X56" s="58">
        <f t="shared" si="3"/>
        <v>0</v>
      </c>
      <c r="Y56" s="58">
        <f t="shared" si="3"/>
        <v>0</v>
      </c>
      <c r="Z56" s="58">
        <f t="shared" si="3"/>
        <v>0</v>
      </c>
      <c r="AA56" s="58">
        <f t="shared" si="3"/>
        <v>0</v>
      </c>
      <c r="AB56" s="58">
        <f t="shared" si="3"/>
        <v>0</v>
      </c>
      <c r="AC56" s="58">
        <f t="shared" si="3"/>
        <v>0</v>
      </c>
      <c r="AD56" s="58">
        <f t="shared" si="3"/>
        <v>0</v>
      </c>
      <c r="AE56" s="58">
        <f t="shared" si="3"/>
        <v>0</v>
      </c>
      <c r="AF56" s="58">
        <f t="shared" si="3"/>
        <v>0</v>
      </c>
      <c r="AG56" s="58">
        <f t="shared" si="3"/>
        <v>0</v>
      </c>
      <c r="AH56" s="58">
        <f t="shared" si="3"/>
        <v>0</v>
      </c>
      <c r="AI56" s="442"/>
      <c r="AJ56" s="443"/>
      <c r="AK56" s="443"/>
    </row>
    <row r="57" spans="1:37" ht="21" x14ac:dyDescent="0.25">
      <c r="A57" s="267"/>
      <c r="B57" s="441"/>
      <c r="C57" s="61" t="s">
        <v>94</v>
      </c>
      <c r="D57" s="62">
        <f>COUNTIF(D10:D55,"Le")</f>
        <v>0</v>
      </c>
      <c r="E57" s="62">
        <f t="shared" ref="E57:AH57" si="4">COUNTIF(E10:E55,"Le")</f>
        <v>0</v>
      </c>
      <c r="F57" s="62">
        <f t="shared" si="4"/>
        <v>0</v>
      </c>
      <c r="G57" s="62">
        <f t="shared" si="4"/>
        <v>0</v>
      </c>
      <c r="H57" s="62">
        <f t="shared" si="4"/>
        <v>0</v>
      </c>
      <c r="I57" s="62">
        <f t="shared" si="4"/>
        <v>0</v>
      </c>
      <c r="J57" s="62">
        <f t="shared" si="4"/>
        <v>0</v>
      </c>
      <c r="K57" s="62">
        <f t="shared" si="4"/>
        <v>0</v>
      </c>
      <c r="L57" s="62">
        <f t="shared" si="4"/>
        <v>0</v>
      </c>
      <c r="M57" s="62">
        <f t="shared" si="4"/>
        <v>0</v>
      </c>
      <c r="N57" s="62">
        <f t="shared" si="4"/>
        <v>0</v>
      </c>
      <c r="O57" s="62">
        <f t="shared" si="4"/>
        <v>0</v>
      </c>
      <c r="P57" s="62">
        <f t="shared" si="4"/>
        <v>0</v>
      </c>
      <c r="Q57" s="62">
        <f t="shared" si="4"/>
        <v>0</v>
      </c>
      <c r="R57" s="62">
        <f t="shared" si="4"/>
        <v>0</v>
      </c>
      <c r="S57" s="62">
        <f t="shared" si="4"/>
        <v>0</v>
      </c>
      <c r="T57" s="62">
        <f t="shared" si="4"/>
        <v>0</v>
      </c>
      <c r="U57" s="62">
        <f t="shared" si="4"/>
        <v>0</v>
      </c>
      <c r="V57" s="62">
        <f t="shared" si="4"/>
        <v>0</v>
      </c>
      <c r="W57" s="62">
        <f t="shared" si="4"/>
        <v>0</v>
      </c>
      <c r="X57" s="62">
        <f t="shared" si="4"/>
        <v>0</v>
      </c>
      <c r="Y57" s="62">
        <f t="shared" si="4"/>
        <v>0</v>
      </c>
      <c r="Z57" s="62">
        <f t="shared" si="4"/>
        <v>0</v>
      </c>
      <c r="AA57" s="62">
        <f t="shared" si="4"/>
        <v>0</v>
      </c>
      <c r="AB57" s="62">
        <f t="shared" si="4"/>
        <v>0</v>
      </c>
      <c r="AC57" s="62">
        <f t="shared" si="4"/>
        <v>0</v>
      </c>
      <c r="AD57" s="62">
        <f t="shared" si="4"/>
        <v>0</v>
      </c>
      <c r="AE57" s="62">
        <f t="shared" si="4"/>
        <v>0</v>
      </c>
      <c r="AF57" s="62">
        <f t="shared" si="4"/>
        <v>0</v>
      </c>
      <c r="AG57" s="62">
        <f t="shared" si="4"/>
        <v>0</v>
      </c>
      <c r="AH57" s="62">
        <f t="shared" si="4"/>
        <v>0</v>
      </c>
      <c r="AI57" s="444"/>
      <c r="AJ57" s="430"/>
      <c r="AK57" s="430"/>
    </row>
    <row r="58" spans="1:37" ht="21" x14ac:dyDescent="0.25">
      <c r="A58" s="267"/>
      <c r="B58" s="441"/>
      <c r="C58" s="59" t="s">
        <v>96</v>
      </c>
      <c r="D58" s="60">
        <f>COUNTIF(D10:D55,"Pre")</f>
        <v>0</v>
      </c>
      <c r="E58" s="60">
        <f t="shared" ref="E58:AH58" si="5">COUNTIF(E10:E55,"Pre")</f>
        <v>0</v>
      </c>
      <c r="F58" s="60">
        <f t="shared" si="5"/>
        <v>0</v>
      </c>
      <c r="G58" s="60">
        <f t="shared" si="5"/>
        <v>0</v>
      </c>
      <c r="H58" s="60">
        <f t="shared" si="5"/>
        <v>0</v>
      </c>
      <c r="I58" s="60">
        <f t="shared" si="5"/>
        <v>0</v>
      </c>
      <c r="J58" s="60">
        <f t="shared" si="5"/>
        <v>0</v>
      </c>
      <c r="K58" s="60">
        <f t="shared" si="5"/>
        <v>0</v>
      </c>
      <c r="L58" s="60">
        <f t="shared" si="5"/>
        <v>0</v>
      </c>
      <c r="M58" s="60">
        <f t="shared" si="5"/>
        <v>0</v>
      </c>
      <c r="N58" s="60">
        <f t="shared" si="5"/>
        <v>0</v>
      </c>
      <c r="O58" s="60">
        <f t="shared" si="5"/>
        <v>0</v>
      </c>
      <c r="P58" s="60">
        <f t="shared" si="5"/>
        <v>0</v>
      </c>
      <c r="Q58" s="60">
        <f t="shared" si="5"/>
        <v>0</v>
      </c>
      <c r="R58" s="60">
        <f t="shared" si="5"/>
        <v>0</v>
      </c>
      <c r="S58" s="60">
        <f t="shared" si="5"/>
        <v>0</v>
      </c>
      <c r="T58" s="60">
        <f t="shared" si="5"/>
        <v>0</v>
      </c>
      <c r="U58" s="60">
        <f t="shared" si="5"/>
        <v>0</v>
      </c>
      <c r="V58" s="60">
        <f t="shared" si="5"/>
        <v>0</v>
      </c>
      <c r="W58" s="60">
        <f t="shared" si="5"/>
        <v>0</v>
      </c>
      <c r="X58" s="60">
        <f t="shared" si="5"/>
        <v>0</v>
      </c>
      <c r="Y58" s="60">
        <f t="shared" si="5"/>
        <v>0</v>
      </c>
      <c r="Z58" s="60">
        <f t="shared" si="5"/>
        <v>0</v>
      </c>
      <c r="AA58" s="60">
        <f t="shared" si="5"/>
        <v>0</v>
      </c>
      <c r="AB58" s="60">
        <f t="shared" si="5"/>
        <v>0</v>
      </c>
      <c r="AC58" s="60">
        <f t="shared" si="5"/>
        <v>0</v>
      </c>
      <c r="AD58" s="60">
        <f t="shared" si="5"/>
        <v>0</v>
      </c>
      <c r="AE58" s="60">
        <f t="shared" si="5"/>
        <v>0</v>
      </c>
      <c r="AF58" s="60">
        <f t="shared" si="5"/>
        <v>0</v>
      </c>
      <c r="AG58" s="60">
        <f t="shared" si="5"/>
        <v>0</v>
      </c>
      <c r="AH58" s="60">
        <f t="shared" si="5"/>
        <v>0</v>
      </c>
      <c r="AI58" s="444"/>
      <c r="AJ58" s="430"/>
      <c r="AK58" s="430"/>
    </row>
    <row r="59" spans="1:37" ht="21" x14ac:dyDescent="0.25">
      <c r="A59" s="55"/>
      <c r="B59" s="37"/>
      <c r="C59" s="38"/>
      <c r="D59" s="172" t="s">
        <v>97</v>
      </c>
      <c r="E59" s="172" t="s">
        <v>98</v>
      </c>
      <c r="F59" s="172" t="s">
        <v>99</v>
      </c>
      <c r="G59" s="172" t="s">
        <v>100</v>
      </c>
      <c r="H59" s="172" t="s">
        <v>101</v>
      </c>
      <c r="I59" s="36"/>
      <c r="J59" s="36"/>
      <c r="K59" s="36"/>
    </row>
    <row r="60" spans="1:37" ht="22.5" customHeight="1" x14ac:dyDescent="0.25">
      <c r="A60" s="8"/>
      <c r="B60" s="8"/>
      <c r="C60" s="8"/>
      <c r="D60" s="35">
        <f>COUNTIF(D9:AH9,"MON.")</f>
        <v>0</v>
      </c>
      <c r="E60" s="35">
        <f>COUNTIF(D9:AH9,"TUE.")</f>
        <v>0</v>
      </c>
      <c r="F60" s="35">
        <f>COUNTIF(D9:AH9,"WED.")</f>
        <v>0</v>
      </c>
      <c r="G60" s="35">
        <f>COUNTIF(D9:AH9,"THU.")</f>
        <v>0</v>
      </c>
      <c r="H60" s="35">
        <f>COUNTIF(D9:AH9,"FRI.")</f>
        <v>0</v>
      </c>
      <c r="I60" s="169">
        <f>SUM(D60:H60)</f>
        <v>0</v>
      </c>
      <c r="U60" s="427" t="s">
        <v>93</v>
      </c>
      <c r="V60" s="427"/>
      <c r="W60" s="427"/>
      <c r="X60" s="35" t="s">
        <v>127</v>
      </c>
      <c r="Y60" s="35" t="s">
        <v>124</v>
      </c>
      <c r="AE60" s="445"/>
      <c r="AF60" s="445"/>
      <c r="AG60" s="445"/>
      <c r="AH60" s="445"/>
      <c r="AI60" s="445"/>
      <c r="AJ60" s="445"/>
      <c r="AK60" s="445"/>
    </row>
    <row r="61" spans="1:37" ht="22.5" customHeight="1" x14ac:dyDescent="0.25">
      <c r="A61" s="8"/>
      <c r="B61" s="8"/>
      <c r="C61" s="8"/>
      <c r="U61" s="427" t="s">
        <v>94</v>
      </c>
      <c r="V61" s="427"/>
      <c r="W61" s="427"/>
      <c r="X61" s="35" t="s">
        <v>127</v>
      </c>
      <c r="Y61" s="35" t="s">
        <v>125</v>
      </c>
      <c r="AE61" s="430"/>
      <c r="AF61" s="430"/>
      <c r="AG61" s="430"/>
      <c r="AH61" s="430"/>
      <c r="AI61" s="430"/>
      <c r="AJ61" s="430"/>
      <c r="AK61" s="430"/>
    </row>
    <row r="62" spans="1:37" ht="22.5" customHeight="1" x14ac:dyDescent="0.25">
      <c r="A62" s="8"/>
      <c r="B62" s="8"/>
      <c r="C62" s="8"/>
      <c r="U62" s="427" t="s">
        <v>95</v>
      </c>
      <c r="V62" s="427"/>
      <c r="W62" s="427"/>
      <c r="X62" s="35" t="s">
        <v>127</v>
      </c>
      <c r="Y62" s="35" t="s">
        <v>126</v>
      </c>
      <c r="AE62" s="430"/>
      <c r="AF62" s="430"/>
      <c r="AG62" s="430"/>
      <c r="AH62" s="430"/>
      <c r="AI62" s="430"/>
      <c r="AJ62" s="430"/>
      <c r="AK62" s="430"/>
    </row>
    <row r="63" spans="1:37" ht="23.4" x14ac:dyDescent="0.25">
      <c r="A63" s="8"/>
      <c r="B63" s="8"/>
      <c r="C63" s="8"/>
    </row>
    <row r="64" spans="1:37" ht="23.4" x14ac:dyDescent="0.25">
      <c r="A64" s="8"/>
      <c r="B64" s="8"/>
      <c r="C64" s="8"/>
    </row>
    <row r="65" spans="1:3" ht="23.4" x14ac:dyDescent="0.25">
      <c r="A65" s="8"/>
      <c r="B65" s="8"/>
      <c r="C65" s="8"/>
    </row>
    <row r="66" spans="1:3" ht="23.4" x14ac:dyDescent="0.25">
      <c r="A66" s="8"/>
      <c r="B66" s="8"/>
      <c r="C66" s="8"/>
    </row>
    <row r="67" spans="1:3" ht="23.4" x14ac:dyDescent="0.25">
      <c r="A67" s="8"/>
      <c r="B67" s="8"/>
      <c r="C67" s="8"/>
    </row>
    <row r="68" spans="1:3" ht="23.4" x14ac:dyDescent="0.25">
      <c r="A68" s="8"/>
      <c r="B68" s="8"/>
      <c r="C68" s="8"/>
    </row>
    <row r="69" spans="1:3" ht="23.4" x14ac:dyDescent="0.25">
      <c r="A69" s="8"/>
      <c r="B69" s="8"/>
      <c r="C69" s="8"/>
    </row>
    <row r="70" spans="1:3" ht="23.4" x14ac:dyDescent="0.25">
      <c r="A70" s="8"/>
      <c r="B70" s="8"/>
      <c r="C70" s="8"/>
    </row>
    <row r="71" spans="1:3" ht="23.4" x14ac:dyDescent="0.25">
      <c r="A71" s="8"/>
      <c r="B71" s="8"/>
      <c r="C71" s="8"/>
    </row>
    <row r="72" spans="1:3" ht="23.4" x14ac:dyDescent="0.25">
      <c r="A72" s="8"/>
      <c r="B72" s="8"/>
      <c r="C72" s="8"/>
    </row>
  </sheetData>
  <sheetProtection algorithmName="SHA-512" hashValue="SIojc2zJsNV2H9Ea6BLl4BWpORG9hCHacehL/0wZ4OnHzajoAX70X57p/CeK48LcMNPKVmjM7/eq7pSzXEt5Qw==" saltValue="bBlB9EQpfmGj3s7k/bpRlg==" spinCount="100000" sheet="1" objects="1" scenarios="1"/>
  <dataConsolidate/>
  <mergeCells count="26">
    <mergeCell ref="AE62:AK62"/>
    <mergeCell ref="AJ8:AJ9"/>
    <mergeCell ref="AK8:AK9"/>
    <mergeCell ref="A56:B58"/>
    <mergeCell ref="AI56:AK58"/>
    <mergeCell ref="AE60:AK60"/>
    <mergeCell ref="AE61:AK61"/>
    <mergeCell ref="A5:A9"/>
    <mergeCell ref="B5:B9"/>
    <mergeCell ref="C5:C9"/>
    <mergeCell ref="AI8:AI9"/>
    <mergeCell ref="D5:S7"/>
    <mergeCell ref="T5:AK7"/>
    <mergeCell ref="U60:W60"/>
    <mergeCell ref="U61:W61"/>
    <mergeCell ref="U62:W62"/>
    <mergeCell ref="A4:F4"/>
    <mergeCell ref="G4:S4"/>
    <mergeCell ref="T4:AB4"/>
    <mergeCell ref="AC4:AK4"/>
    <mergeCell ref="A1:S1"/>
    <mergeCell ref="T1:AK1"/>
    <mergeCell ref="A2:S2"/>
    <mergeCell ref="T2:AK2"/>
    <mergeCell ref="A3:S3"/>
    <mergeCell ref="T3:AK3"/>
  </mergeCells>
  <conditionalFormatting sqref="D10:AH55">
    <cfRule type="containsText" dxfId="74" priority="7" operator="containsText" text="Le">
      <formula>NOT(ISERROR(SEARCH("Le",D10)))</formula>
    </cfRule>
    <cfRule type="containsText" dxfId="73" priority="8" operator="containsText" text="Ab">
      <formula>NOT(ISERROR(SEARCH("Ab",D10)))</formula>
    </cfRule>
    <cfRule type="containsText" dxfId="72" priority="9" operator="containsText" text="Pre">
      <formula>NOT(ISERROR(SEARCH("Pre",D10)))</formula>
    </cfRule>
  </conditionalFormatting>
  <conditionalFormatting sqref="U10:U29">
    <cfRule type="containsText" dxfId="71" priority="1" operator="containsText" text="ลา">
      <formula>NOT(ISERROR(SEARCH("ลา",U10)))</formula>
    </cfRule>
    <cfRule type="containsText" dxfId="70" priority="2" operator="containsText" text="ขาด">
      <formula>NOT(ISERROR(SEARCH("ขาด",U10)))</formula>
    </cfRule>
    <cfRule type="containsText" dxfId="69" priority="3" operator="containsText" text="มา">
      <formula>NOT(ISERROR(SEARCH("มา",U10)))</formula>
    </cfRule>
  </conditionalFormatting>
  <conditionalFormatting sqref="U30">
    <cfRule type="containsText" dxfId="68" priority="4" operator="containsText" text="Le">
      <formula>NOT(ISERROR(SEARCH("Le",U30)))</formula>
    </cfRule>
    <cfRule type="containsText" dxfId="67" priority="5" operator="containsText" text="Ab">
      <formula>NOT(ISERROR(SEARCH("Ab",U30)))</formula>
    </cfRule>
    <cfRule type="containsText" dxfId="66" priority="6" operator="containsText" text="Pre">
      <formula>NOT(ISERROR(SEARCH("Pre",U30)))</formula>
    </cfRule>
  </conditionalFormatting>
  <dataValidations count="2">
    <dataValidation type="list" allowBlank="1" showInputMessage="1" showErrorMessage="1" sqref="D9:AH9" xr:uid="{00000000-0002-0000-0800-000000000000}">
      <formula1>"MON.,TUE.,WED.,THU.,FRI."</formula1>
    </dataValidation>
    <dataValidation type="list" allowBlank="1" showInputMessage="1" showErrorMessage="1" sqref="D10:AH55" xr:uid="{00000000-0002-0000-0800-000001000000}">
      <formula1>"Ab,Le,Pre"</formula1>
    </dataValidation>
  </dataValidations>
  <pageMargins left="0.9055118110236221" right="0.70866141732283472" top="0.74803149606299213" bottom="0.74803149606299213" header="0.31496062992125984" footer="0.31496062992125984"/>
  <pageSetup paperSize="5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16</vt:i4>
      </vt:variant>
    </vt:vector>
  </HeadingPairs>
  <TitlesOfParts>
    <vt:vector size="34" baseType="lpstr">
      <vt:lpstr>General information</vt:lpstr>
      <vt:lpstr>cover</vt:lpstr>
      <vt:lpstr>PP.5</vt:lpstr>
      <vt:lpstr>Total Score</vt:lpstr>
      <vt:lpstr>Course Result</vt:lpstr>
      <vt:lpstr>May</vt:lpstr>
      <vt:lpstr>Jun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April</vt:lpstr>
      <vt:lpstr>Sum of Attendance</vt:lpstr>
      <vt:lpstr>Aug!Print_Area</vt:lpstr>
      <vt:lpstr>'Course Result'!Print_Area</vt:lpstr>
      <vt:lpstr>cover!Print_Area</vt:lpstr>
      <vt:lpstr>Dec!Print_Area</vt:lpstr>
      <vt:lpstr>Feb!Print_Area</vt:lpstr>
      <vt:lpstr>'General information'!Print_Area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PP.5!Print_Area</vt:lpstr>
      <vt:lpstr>Sep!Print_Area</vt:lpstr>
      <vt:lpstr>'Sum of Attendance'!Print_Area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Platinum</dc:creator>
  <cp:lastModifiedBy>DELL</cp:lastModifiedBy>
  <cp:lastPrinted>2023-10-13T23:58:44Z</cp:lastPrinted>
  <dcterms:created xsi:type="dcterms:W3CDTF">2019-09-10T02:05:30Z</dcterms:created>
  <dcterms:modified xsi:type="dcterms:W3CDTF">2024-03-14T09:38:31Z</dcterms:modified>
</cp:coreProperties>
</file>